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75" yWindow="225" windowWidth="14400" windowHeight="11760"/>
  </bookViews>
  <sheets>
    <sheet name="для двух" sheetId="4" r:id="rId1"/>
    <sheet name="для трех" sheetId="1" r:id="rId2"/>
    <sheet name="для четырех" sheetId="2" r:id="rId3"/>
    <sheet name="для пяти" sheetId="3" r:id="rId4"/>
  </sheets>
  <definedNames>
    <definedName name="_xlnm.Print_Area" localSheetId="0">'для двух'!$A$1:$P$23</definedName>
  </definedNames>
  <calcPr calcId="145621"/>
</workbook>
</file>

<file path=xl/calcChain.xml><?xml version="1.0" encoding="utf-8"?>
<calcChain xmlns="http://schemas.openxmlformats.org/spreadsheetml/2006/main">
  <c r="M13" i="3" l="1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12" i="3"/>
  <c r="J12" i="3"/>
  <c r="N12" i="3"/>
  <c r="J13" i="3"/>
  <c r="J14" i="3"/>
  <c r="N14" i="3"/>
  <c r="J15" i="3"/>
  <c r="J16" i="3"/>
  <c r="J17" i="3"/>
  <c r="J18" i="3"/>
  <c r="N18" i="3"/>
  <c r="J19" i="3"/>
  <c r="J20" i="3"/>
  <c r="J21" i="3"/>
  <c r="J22" i="3"/>
  <c r="N22" i="3"/>
  <c r="J23" i="3"/>
  <c r="J24" i="3"/>
  <c r="J25" i="3"/>
  <c r="J26" i="3"/>
  <c r="N26" i="3"/>
  <c r="J27" i="3"/>
  <c r="J28" i="3"/>
  <c r="J29" i="3"/>
  <c r="J30" i="3"/>
  <c r="N30" i="3"/>
  <c r="J31" i="3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12" i="2"/>
  <c r="I13" i="2"/>
  <c r="I14" i="2"/>
  <c r="M14" i="2"/>
  <c r="I15" i="2"/>
  <c r="M15" i="2"/>
  <c r="I16" i="2"/>
  <c r="I17" i="2"/>
  <c r="I18" i="2"/>
  <c r="M18" i="2"/>
  <c r="I19" i="2"/>
  <c r="I20" i="2"/>
  <c r="I21" i="2"/>
  <c r="I22" i="2"/>
  <c r="M22" i="2"/>
  <c r="I23" i="2"/>
  <c r="I24" i="2"/>
  <c r="I25" i="2"/>
  <c r="M25" i="2"/>
  <c r="I26" i="2"/>
  <c r="M26" i="2"/>
  <c r="I27" i="2"/>
  <c r="I28" i="2"/>
  <c r="I29" i="2"/>
  <c r="I30" i="2"/>
  <c r="M30" i="2"/>
  <c r="I31" i="2"/>
  <c r="M31" i="2"/>
  <c r="I12" i="2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12" i="1"/>
  <c r="H13" i="1"/>
  <c r="H14" i="1"/>
  <c r="L14" i="1"/>
  <c r="H15" i="1"/>
  <c r="H16" i="1"/>
  <c r="H17" i="1"/>
  <c r="L17" i="1"/>
  <c r="H18" i="1"/>
  <c r="L18" i="1"/>
  <c r="H19" i="1"/>
  <c r="H20" i="1"/>
  <c r="H21" i="1"/>
  <c r="H22" i="1"/>
  <c r="L22" i="1"/>
  <c r="H23" i="1"/>
  <c r="L23" i="1"/>
  <c r="H24" i="1"/>
  <c r="H25" i="1"/>
  <c r="H26" i="1"/>
  <c r="L26" i="1"/>
  <c r="H27" i="1"/>
  <c r="H28" i="1"/>
  <c r="H29" i="1"/>
  <c r="H30" i="1"/>
  <c r="L30" i="1"/>
  <c r="H31" i="1"/>
  <c r="H12" i="1"/>
  <c r="H10" i="4"/>
  <c r="G10" i="4" s="1"/>
  <c r="N13" i="3"/>
  <c r="N15" i="3"/>
  <c r="N16" i="3"/>
  <c r="N17" i="3"/>
  <c r="N19" i="3"/>
  <c r="N20" i="3"/>
  <c r="N21" i="3"/>
  <c r="N23" i="3"/>
  <c r="N24" i="3"/>
  <c r="N25" i="3"/>
  <c r="N27" i="3"/>
  <c r="N28" i="3"/>
  <c r="N29" i="3"/>
  <c r="N31" i="3"/>
  <c r="M13" i="2"/>
  <c r="M16" i="2"/>
  <c r="M17" i="2"/>
  <c r="M19" i="2"/>
  <c r="M20" i="2"/>
  <c r="M21" i="2"/>
  <c r="M23" i="2"/>
  <c r="M24" i="2"/>
  <c r="M27" i="2"/>
  <c r="M28" i="2"/>
  <c r="M29" i="2"/>
  <c r="L13" i="1"/>
  <c r="L15" i="1"/>
  <c r="L16" i="1"/>
  <c r="L19" i="1"/>
  <c r="L20" i="1"/>
  <c r="L21" i="1"/>
  <c r="L24" i="1"/>
  <c r="L25" i="1"/>
  <c r="L27" i="1"/>
  <c r="L28" i="1"/>
  <c r="L29" i="1"/>
  <c r="L31" i="1"/>
  <c r="M12" i="2"/>
  <c r="L12" i="1"/>
  <c r="D13" i="4"/>
  <c r="D32" i="3"/>
  <c r="D32" i="2"/>
  <c r="D32" i="1"/>
  <c r="L32" i="2"/>
  <c r="F33" i="2"/>
  <c r="M32" i="3"/>
  <c r="F33" i="3"/>
  <c r="K32" i="1"/>
  <c r="F33" i="1"/>
  <c r="J10" i="4" l="1"/>
  <c r="J13" i="4" s="1"/>
  <c r="F14" i="4" s="1"/>
</calcChain>
</file>

<file path=xl/sharedStrings.xml><?xml version="1.0" encoding="utf-8"?>
<sst xmlns="http://schemas.openxmlformats.org/spreadsheetml/2006/main" count="134" uniqueCount="47">
  <si>
    <t>№ п/п</t>
  </si>
  <si>
    <t>Наименование товара</t>
  </si>
  <si>
    <t>Ед. изм.</t>
  </si>
  <si>
    <t>Кол-во</t>
  </si>
  <si>
    <t xml:space="preserve">Коммерческие предложения поставщиков. </t>
  </si>
  <si>
    <t>Цена за ед., руб.</t>
  </si>
  <si>
    <t>Средняя цена за ед., руб.</t>
  </si>
  <si>
    <t>Всего, руб.</t>
  </si>
  <si>
    <t>КП №1</t>
  </si>
  <si>
    <t>КП №2</t>
  </si>
  <si>
    <t>КП №3</t>
  </si>
  <si>
    <t>шт</t>
  </si>
  <si>
    <t>ИТОГО</t>
  </si>
  <si>
    <t xml:space="preserve"> </t>
  </si>
  <si>
    <t>Наименование товара № 1</t>
  </si>
  <si>
    <t>Наименование товара № 2</t>
  </si>
  <si>
    <t>КП №4</t>
  </si>
  <si>
    <t>КП №5</t>
  </si>
  <si>
    <t>считается автоматически</t>
  </si>
  <si>
    <t>-</t>
  </si>
  <si>
    <t>*</t>
  </si>
  <si>
    <t>Коэффициент вариации *</t>
  </si>
  <si>
    <t>m</t>
  </si>
  <si>
    <t>Расчетная цена за ед. ** , руб.</t>
  </si>
  <si>
    <t>**</t>
  </si>
  <si>
    <t>В данном случае после слов "Расчетная цена" указывается, например, "(минимальная)".</t>
  </si>
  <si>
    <t>в расчете Н(М)Ц используется не средняя цена за единицу, а минимальная или иная цена за единицу.</t>
  </si>
  <si>
    <t>В случае если коэффициент вариации по позициям 1-m составляет менее 33 %, совокупность цен принимается однородной</t>
  </si>
  <si>
    <t xml:space="preserve"> Если коэффициент вариации превышает 33%, целесообразно провести дополнительные исследования в целях увеличения количества ценовой информации, используемой в расчетах.</t>
  </si>
  <si>
    <t>Обоснование начальной (максимальной) цены контракта</t>
  </si>
  <si>
    <t>На основании пункта 1 части 1 статьи 22 Федерального закона от 05.04.2013 г. № 44-ФЗ начальная (максимальная) цена контракта определена заказчиком методом сопоставимых рыночных цен (анализа рынка). Источниками информации о ценах товаров, являющихся предметом закупки, являлись исследования рынка, проведенные по инициативе заказчика на основании коммерческих и ценовых предложений поставщиков, осуществляющих поставку идентичных товаров (основание – пункт 8 части 18 статьи 22 Федерального закона от 05.04.2013 г. № 44-ФЗ). Расчет начальной (максимальной) цены контракта представлен в таблице:</t>
  </si>
  <si>
    <t>На данной вкладке представлен расчет для трех коммерческих предложений.</t>
  </si>
  <si>
    <t>В случае, если в расчете Н(М)Ц используется четыре и более коммерческих предложения, перейти на следующуюю вкладку.</t>
  </si>
  <si>
    <t>Столбец "Расчетная цена" заполняется Заказчиком при необходимости в случае, если</t>
  </si>
  <si>
    <t>Если в расчете используется средняя цена за единицу, столбец "Расчетная цена" не заполняется.</t>
  </si>
  <si>
    <t>На данной вкладке представлен расчет для четырех коммерческих предложений.</t>
  </si>
  <si>
    <t>В случае, если в расчете Н(М)Ц используется пять  коммерческих предложения, перейти на следующуюю вкладку.</t>
  </si>
  <si>
    <t>На данной вкладке представлен расчет для пяти коммерческих предложений.</t>
  </si>
  <si>
    <t>Столбец "Расчетная цена", а также иные столбцы не подлежат удалению в табличном редакторе Microsoft Office Excel, при любых расчетах.</t>
  </si>
  <si>
    <t>Объект закупки: поставка __________________________</t>
  </si>
  <si>
    <t>Объект закупки:  поставка __________________________</t>
  </si>
  <si>
    <t xml:space="preserve">Начальная (максимальная) цена контракта составляет </t>
  </si>
  <si>
    <t>Руководитель контрактной службы _____________________ С.А. Трифонов</t>
  </si>
  <si>
    <t>шт.</t>
  </si>
  <si>
    <t>Цена за услугу, руб.</t>
  </si>
  <si>
    <t>Услуга</t>
  </si>
  <si>
    <t>Объект закупки: перевозка груза по маршруту Хабаровск – п. Охотск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</si>
</sst>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thick">
        <color rgb="FFFF0000"/>
      </left>
      <right style="medium">
        <color indexed="64"/>
      </right>
      <top style="medium">
        <color indexed="64"/>
      </top>
      <bottom style="thick">
        <color rgb="FFFF0000"/>
      </bottom>
      <diagonal/>
    </border>
    <border>
      <left style="thick">
        <color rgb="FFFF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rgb="FFFF0000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rgb="FFFF0000"/>
      </right>
      <top style="thick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indexed="64"/>
      </right>
      <top style="thick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indexed="64"/>
      </top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indexed="64"/>
      </top>
      <bottom style="thick">
        <color rgb="FFFF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ck">
        <color rgb="FFFF0000"/>
      </left>
      <right style="medium">
        <color indexed="64"/>
      </right>
      <top style="thick">
        <color rgb="FFFF0000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ck">
        <color rgb="FFFF0000"/>
      </right>
      <top style="thick">
        <color rgb="FFFF0000"/>
      </top>
      <bottom style="medium">
        <color indexed="64"/>
      </bottom>
      <diagonal/>
    </border>
    <border>
      <left style="thick">
        <color indexed="64"/>
      </left>
      <right style="thick">
        <color rgb="FFFF0000"/>
      </right>
      <top style="thick">
        <color rgb="FFFF0000"/>
      </top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indexed="64"/>
      </bottom>
      <diagonal/>
    </border>
    <border>
      <left style="thick">
        <color rgb="FFFF0000"/>
      </left>
      <right style="thick">
        <color indexed="64"/>
      </right>
      <top style="thick">
        <color rgb="FFFF0000"/>
      </top>
      <bottom style="thick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6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/>
    <xf numFmtId="0" fontId="0" fillId="0" borderId="0" xfId="0" applyAlignment="1">
      <alignment horizontal="left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2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right" vertical="center" wrapText="1"/>
    </xf>
    <xf numFmtId="0" fontId="1" fillId="0" borderId="0" xfId="0" applyFont="1"/>
    <xf numFmtId="2" fontId="3" fillId="0" borderId="19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right" vertical="center" wrapText="1"/>
    </xf>
    <xf numFmtId="0" fontId="9" fillId="0" borderId="7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zoomScaleNormal="100" zoomScaleSheetLayoutView="100" workbookViewId="0">
      <selection activeCell="B16" sqref="B16:J16"/>
    </sheetView>
  </sheetViews>
  <sheetFormatPr defaultRowHeight="15" x14ac:dyDescent="0.25"/>
  <cols>
    <col min="1" max="1" width="4.5703125" customWidth="1"/>
    <col min="2" max="2" width="23.7109375" customWidth="1"/>
    <col min="3" max="3" width="7.85546875" customWidth="1"/>
    <col min="4" max="4" width="7.42578125" customWidth="1"/>
    <col min="5" max="5" width="13.5703125" customWidth="1"/>
    <col min="6" max="6" width="14.85546875" customWidth="1"/>
    <col min="7" max="9" width="12.28515625" customWidth="1"/>
    <col min="10" max="10" width="13" customWidth="1"/>
    <col min="11" max="11" width="18.28515625" customWidth="1"/>
    <col min="13" max="13" width="2.5703125" customWidth="1"/>
  </cols>
  <sheetData>
    <row r="1" spans="1:14" ht="25.5" customHeight="1" x14ac:dyDescent="0.25">
      <c r="A1" s="44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30"/>
      <c r="L1" s="30"/>
      <c r="M1" s="30"/>
      <c r="N1" s="30"/>
    </row>
    <row r="2" spans="1:14" ht="15" customHeight="1" x14ac:dyDescent="0.25">
      <c r="A2" s="45" t="s">
        <v>46</v>
      </c>
      <c r="B2" s="45"/>
      <c r="C2" s="45"/>
      <c r="D2" s="45"/>
      <c r="E2" s="45"/>
      <c r="F2" s="45"/>
      <c r="G2" s="45"/>
      <c r="H2" s="45"/>
      <c r="I2" s="45"/>
      <c r="J2" s="45"/>
      <c r="K2" s="31"/>
      <c r="L2" s="29"/>
      <c r="M2" s="29"/>
      <c r="N2" s="29"/>
    </row>
    <row r="3" spans="1:14" x14ac:dyDescent="0.25"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87.75" customHeight="1" x14ac:dyDescent="0.25">
      <c r="A4" s="46" t="s">
        <v>30</v>
      </c>
      <c r="B4" s="46"/>
      <c r="C4" s="46"/>
      <c r="D4" s="46"/>
      <c r="E4" s="46"/>
      <c r="F4" s="46"/>
      <c r="G4" s="46"/>
      <c r="H4" s="46"/>
      <c r="I4" s="46"/>
      <c r="J4" s="46"/>
      <c r="K4" s="32"/>
      <c r="L4" s="29"/>
      <c r="M4" s="29"/>
      <c r="N4" s="29"/>
    </row>
    <row r="5" spans="1:14" ht="15.75" thickBot="1" x14ac:dyDescent="0.3"/>
    <row r="6" spans="1:14" ht="25.5" customHeight="1" thickTop="1" thickBot="1" x14ac:dyDescent="0.3">
      <c r="A6" s="47" t="s">
        <v>0</v>
      </c>
      <c r="B6" s="47" t="s">
        <v>1</v>
      </c>
      <c r="C6" s="47" t="s">
        <v>2</v>
      </c>
      <c r="D6" s="47" t="s">
        <v>3</v>
      </c>
      <c r="E6" s="58" t="s">
        <v>4</v>
      </c>
      <c r="F6" s="59"/>
      <c r="G6" s="50" t="s">
        <v>21</v>
      </c>
      <c r="H6" s="62" t="s">
        <v>6</v>
      </c>
      <c r="I6" s="64" t="s">
        <v>23</v>
      </c>
      <c r="J6" s="52" t="s">
        <v>7</v>
      </c>
    </row>
    <row r="7" spans="1:14" ht="15.75" customHeight="1" thickBot="1" x14ac:dyDescent="0.3">
      <c r="A7" s="48"/>
      <c r="B7" s="48"/>
      <c r="C7" s="48"/>
      <c r="D7" s="48"/>
      <c r="E7" s="60" t="s">
        <v>44</v>
      </c>
      <c r="F7" s="61"/>
      <c r="G7" s="51"/>
      <c r="H7" s="63"/>
      <c r="I7" s="65"/>
      <c r="J7" s="53"/>
    </row>
    <row r="8" spans="1:14" ht="15.75" thickBot="1" x14ac:dyDescent="0.3">
      <c r="A8" s="48"/>
      <c r="B8" s="48"/>
      <c r="C8" s="48"/>
      <c r="D8" s="48"/>
      <c r="E8" s="54" t="s">
        <v>8</v>
      </c>
      <c r="F8" s="56" t="s">
        <v>9</v>
      </c>
      <c r="G8" s="51"/>
      <c r="H8" s="63"/>
      <c r="I8" s="65"/>
      <c r="J8" s="53"/>
    </row>
    <row r="9" spans="1:14" ht="8.25" customHeight="1" thickBot="1" x14ac:dyDescent="0.3">
      <c r="A9" s="49"/>
      <c r="B9" s="49"/>
      <c r="C9" s="49"/>
      <c r="D9" s="49"/>
      <c r="E9" s="55"/>
      <c r="F9" s="57"/>
      <c r="G9" s="51"/>
      <c r="H9" s="63"/>
      <c r="I9" s="66"/>
      <c r="J9" s="53"/>
    </row>
    <row r="10" spans="1:14" ht="15.75" thickBot="1" x14ac:dyDescent="0.3">
      <c r="A10" s="1">
        <v>1</v>
      </c>
      <c r="B10" s="41" t="s">
        <v>45</v>
      </c>
      <c r="C10" s="7" t="s">
        <v>43</v>
      </c>
      <c r="D10" s="42">
        <v>1</v>
      </c>
      <c r="E10" s="4">
        <v>1924794</v>
      </c>
      <c r="F10" s="8">
        <v>2064040</v>
      </c>
      <c r="G10" s="15">
        <f>ROUND(STDEV(E10,F10)/H10*100,2)</f>
        <v>4.9400000000000004</v>
      </c>
      <c r="H10" s="16">
        <f>ROUND(AVERAGE(E10:F10),2)</f>
        <v>1994417</v>
      </c>
      <c r="I10" s="22"/>
      <c r="J10" s="24">
        <f>ROUND(IF(I10&gt;0,I10,H10)*D10,2)</f>
        <v>1994417</v>
      </c>
      <c r="K10" s="21"/>
      <c r="M10" s="11"/>
      <c r="N10" s="11"/>
    </row>
    <row r="11" spans="1:14" ht="15.75" thickBot="1" x14ac:dyDescent="0.3">
      <c r="A11" s="1"/>
      <c r="B11" s="2"/>
      <c r="C11" s="7"/>
      <c r="D11" s="7"/>
      <c r="E11" s="4"/>
      <c r="F11" s="8"/>
      <c r="G11" s="15"/>
      <c r="H11" s="16"/>
      <c r="I11" s="22"/>
      <c r="J11" s="24"/>
      <c r="K11" s="21"/>
    </row>
    <row r="12" spans="1:14" ht="15.75" thickBot="1" x14ac:dyDescent="0.3">
      <c r="A12" s="1"/>
      <c r="B12" s="2"/>
      <c r="C12" s="7"/>
      <c r="D12" s="7"/>
      <c r="E12" s="4"/>
      <c r="F12" s="8"/>
      <c r="G12" s="15"/>
      <c r="H12" s="16"/>
      <c r="I12" s="22"/>
      <c r="J12" s="24"/>
      <c r="K12" s="21"/>
    </row>
    <row r="13" spans="1:14" ht="15.75" thickBot="1" x14ac:dyDescent="0.3">
      <c r="A13" s="5"/>
      <c r="B13" s="5" t="s">
        <v>12</v>
      </c>
      <c r="C13" s="7" t="s">
        <v>13</v>
      </c>
      <c r="D13" s="5">
        <f>SUM(D10:D12)</f>
        <v>1</v>
      </c>
      <c r="E13" s="5"/>
      <c r="F13" s="9"/>
      <c r="G13" s="14"/>
      <c r="H13" s="13"/>
      <c r="I13" s="23"/>
      <c r="J13" s="26">
        <f>SUM(J10:J12)</f>
        <v>1994417</v>
      </c>
    </row>
    <row r="14" spans="1:14" ht="27.75" customHeight="1" x14ac:dyDescent="0.25">
      <c r="B14" s="25" t="s">
        <v>41</v>
      </c>
      <c r="F14" s="27">
        <f>J13</f>
        <v>1994417</v>
      </c>
    </row>
    <row r="15" spans="1:14" ht="37.5" customHeight="1" x14ac:dyDescent="0.25"/>
    <row r="16" spans="1:14" ht="31.5" customHeight="1" x14ac:dyDescent="0.25">
      <c r="B16" s="43" t="s">
        <v>42</v>
      </c>
      <c r="C16" s="43"/>
      <c r="D16" s="43"/>
      <c r="E16" s="43"/>
      <c r="F16" s="43"/>
      <c r="G16" s="43"/>
      <c r="H16" s="43"/>
      <c r="I16" s="43"/>
      <c r="J16" s="43"/>
      <c r="K16" s="33"/>
    </row>
    <row r="23" spans="10:10" x14ac:dyDescent="0.25">
      <c r="J23" s="28"/>
    </row>
  </sheetData>
  <mergeCells count="16">
    <mergeCell ref="B16:J16"/>
    <mergeCell ref="A1:J1"/>
    <mergeCell ref="A2:J2"/>
    <mergeCell ref="A4:J4"/>
    <mergeCell ref="A6:A9"/>
    <mergeCell ref="B6:B9"/>
    <mergeCell ref="C6:C9"/>
    <mergeCell ref="D6:D9"/>
    <mergeCell ref="G6:G9"/>
    <mergeCell ref="J6:J9"/>
    <mergeCell ref="E8:E9"/>
    <mergeCell ref="F8:F9"/>
    <mergeCell ref="E6:F6"/>
    <mergeCell ref="E7:F7"/>
    <mergeCell ref="H6:H9"/>
    <mergeCell ref="I6:I9"/>
  </mergeCells>
  <conditionalFormatting sqref="G10:G12">
    <cfRule type="cellIs" dxfId="13" priority="4" operator="greaterThan">
      <formula>30</formula>
    </cfRule>
  </conditionalFormatting>
  <conditionalFormatting sqref="E10:F12">
    <cfRule type="cellIs" dxfId="12" priority="2" operator="equal">
      <formula>0</formula>
    </cfRule>
    <cfRule type="cellIs" dxfId="11" priority="3" operator="equal">
      <formula>0</formula>
    </cfRule>
  </conditionalFormatting>
  <conditionalFormatting sqref="K10:K12">
    <cfRule type="containsText" dxfId="10" priority="1" operator="containsText" text="НЕОДНОРОДНЫЕ">
      <formula>NOT(ISERROR(SEARCH("НЕОДНОРОДНЫЕ",K10)))</formula>
    </cfRule>
  </conditionalFormatting>
  <dataValidations count="1">
    <dataValidation type="decimal" operator="greaterThan" allowBlank="1" showInputMessage="1" showErrorMessage="1" sqref="K13:K14">
      <formula1>30</formula1>
    </dataValidation>
  </dataValidation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view="pageBreakPreview" zoomScaleNormal="100" zoomScaleSheetLayoutView="100" workbookViewId="0">
      <selection activeCell="K12" sqref="K12:K31"/>
    </sheetView>
  </sheetViews>
  <sheetFormatPr defaultRowHeight="15" x14ac:dyDescent="0.25"/>
  <cols>
    <col min="1" max="1" width="4.5703125" customWidth="1"/>
    <col min="2" max="2" width="23.7109375" customWidth="1"/>
    <col min="3" max="3" width="7.85546875" customWidth="1"/>
    <col min="4" max="4" width="7.42578125" customWidth="1"/>
    <col min="5" max="5" width="13.5703125" customWidth="1"/>
    <col min="6" max="6" width="14.85546875" customWidth="1"/>
    <col min="7" max="7" width="10.5703125" customWidth="1"/>
    <col min="8" max="10" width="12.28515625" customWidth="1"/>
    <col min="11" max="11" width="13.140625" customWidth="1"/>
    <col min="12" max="12" width="18.42578125" customWidth="1"/>
    <col min="14" max="14" width="2.5703125" customWidth="1"/>
  </cols>
  <sheetData>
    <row r="1" spans="1:15" x14ac:dyDescent="0.25">
      <c r="B1" s="28" t="s">
        <v>31</v>
      </c>
    </row>
    <row r="2" spans="1:15" x14ac:dyDescent="0.25">
      <c r="B2" s="28" t="s">
        <v>32</v>
      </c>
    </row>
    <row r="3" spans="1:15" ht="28.5" customHeight="1" x14ac:dyDescent="0.25">
      <c r="A3" s="44" t="s">
        <v>29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5" x14ac:dyDescent="0.25">
      <c r="A4" s="45" t="s">
        <v>39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5" x14ac:dyDescent="0.25">
      <c r="C5" s="28"/>
      <c r="D5" s="29"/>
      <c r="E5" s="29"/>
      <c r="F5" s="29"/>
      <c r="G5" s="29"/>
      <c r="H5" s="29"/>
      <c r="I5" s="29"/>
      <c r="J5" s="29"/>
      <c r="K5" s="29"/>
    </row>
    <row r="6" spans="1:15" ht="96" customHeight="1" x14ac:dyDescent="0.25">
      <c r="A6" s="69" t="s">
        <v>30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5" ht="15.75" thickBot="1" x14ac:dyDescent="0.3"/>
    <row r="8" spans="1:15" ht="15.75" customHeight="1" thickTop="1" thickBot="1" x14ac:dyDescent="0.3">
      <c r="A8" s="47" t="s">
        <v>0</v>
      </c>
      <c r="B8" s="47" t="s">
        <v>1</v>
      </c>
      <c r="C8" s="47" t="s">
        <v>2</v>
      </c>
      <c r="D8" s="47" t="s">
        <v>3</v>
      </c>
      <c r="E8" s="58" t="s">
        <v>4</v>
      </c>
      <c r="F8" s="59"/>
      <c r="G8" s="59"/>
      <c r="H8" s="73" t="s">
        <v>21</v>
      </c>
      <c r="I8" s="67" t="s">
        <v>6</v>
      </c>
      <c r="J8" s="70" t="s">
        <v>23</v>
      </c>
      <c r="K8" s="71" t="s">
        <v>7</v>
      </c>
    </row>
    <row r="9" spans="1:15" ht="16.5" thickTop="1" thickBot="1" x14ac:dyDescent="0.3">
      <c r="A9" s="48"/>
      <c r="B9" s="48"/>
      <c r="C9" s="48"/>
      <c r="D9" s="48"/>
      <c r="E9" s="60" t="s">
        <v>5</v>
      </c>
      <c r="F9" s="61"/>
      <c r="G9" s="61"/>
      <c r="H9" s="74"/>
      <c r="I9" s="68"/>
      <c r="J9" s="65"/>
      <c r="K9" s="72"/>
    </row>
    <row r="10" spans="1:15" ht="16.5" thickTop="1" thickBot="1" x14ac:dyDescent="0.3">
      <c r="A10" s="48"/>
      <c r="B10" s="48"/>
      <c r="C10" s="48"/>
      <c r="D10" s="48"/>
      <c r="E10" s="54" t="s">
        <v>8</v>
      </c>
      <c r="F10" s="54" t="s">
        <v>9</v>
      </c>
      <c r="G10" s="56" t="s">
        <v>10</v>
      </c>
      <c r="H10" s="74"/>
      <c r="I10" s="68"/>
      <c r="J10" s="65"/>
      <c r="K10" s="72"/>
    </row>
    <row r="11" spans="1:15" ht="8.25" customHeight="1" thickTop="1" thickBot="1" x14ac:dyDescent="0.3">
      <c r="A11" s="49"/>
      <c r="B11" s="49"/>
      <c r="C11" s="49"/>
      <c r="D11" s="49"/>
      <c r="E11" s="55"/>
      <c r="F11" s="55"/>
      <c r="G11" s="57"/>
      <c r="H11" s="74"/>
      <c r="I11" s="68"/>
      <c r="J11" s="66"/>
      <c r="K11" s="72"/>
    </row>
    <row r="12" spans="1:15" ht="16.5" thickTop="1" thickBot="1" x14ac:dyDescent="0.3">
      <c r="A12" s="1">
        <v>1</v>
      </c>
      <c r="B12" s="2" t="s">
        <v>14</v>
      </c>
      <c r="C12" s="3" t="s">
        <v>11</v>
      </c>
      <c r="D12" s="3">
        <v>2</v>
      </c>
      <c r="E12" s="4">
        <v>9950</v>
      </c>
      <c r="F12" s="4">
        <v>6645</v>
      </c>
      <c r="G12" s="8">
        <v>6766</v>
      </c>
      <c r="H12" s="20">
        <f>ROUND(STDEV(E12,F12,G12)/I12*100,2)</f>
        <v>24.07</v>
      </c>
      <c r="I12" s="40">
        <f>ROUND(AVERAGE(E12:G12),2)</f>
        <v>7787</v>
      </c>
      <c r="J12" s="34"/>
      <c r="K12" s="36">
        <f>ROUND(IF(J12&gt;0,J12,I12)*D12,2)</f>
        <v>15574</v>
      </c>
      <c r="L12" t="str">
        <f>IF(H12&lt;33,"ОДНОРОДНЫЕ","НЕОДНОРОДНЫЕ")</f>
        <v>ОДНОРОДНЫЕ</v>
      </c>
      <c r="M12" s="10"/>
      <c r="N12" s="11" t="s">
        <v>19</v>
      </c>
      <c r="O12" s="11" t="s">
        <v>18</v>
      </c>
    </row>
    <row r="13" spans="1:15" ht="16.5" thickTop="1" thickBot="1" x14ac:dyDescent="0.3">
      <c r="A13" s="1">
        <v>2</v>
      </c>
      <c r="B13" s="2" t="s">
        <v>15</v>
      </c>
      <c r="C13" s="6" t="s">
        <v>11</v>
      </c>
      <c r="D13" s="6">
        <v>2</v>
      </c>
      <c r="E13" s="4">
        <v>12000</v>
      </c>
      <c r="F13" s="4">
        <v>5995</v>
      </c>
      <c r="G13" s="8">
        <v>6104</v>
      </c>
      <c r="H13" s="20">
        <f t="shared" ref="H13:H31" si="0">ROUND(STDEV(E13,F13,G13)/I13*100,2)</f>
        <v>42.77</v>
      </c>
      <c r="I13" s="17">
        <f t="shared" ref="I13:I31" si="1">ROUND(AVERAGE(E13:G13),2)</f>
        <v>8033</v>
      </c>
      <c r="J13" s="34"/>
      <c r="K13" s="36">
        <f t="shared" ref="K13:K31" si="2">ROUND(IF(J13&gt;0,J13,I13)*D13,2)</f>
        <v>16066</v>
      </c>
      <c r="L13" t="str">
        <f t="shared" ref="L13:L31" si="3">IF(H13&lt;33,"ОДНОРОДНЫЕ","НЕОДНОРОДНЫЕ")</f>
        <v>НЕОДНОРОДНЫЕ</v>
      </c>
    </row>
    <row r="14" spans="1:15" ht="16.5" thickTop="1" thickBot="1" x14ac:dyDescent="0.3">
      <c r="A14" s="1">
        <v>3</v>
      </c>
      <c r="B14" s="2"/>
      <c r="C14" s="3"/>
      <c r="D14" s="3">
        <v>0</v>
      </c>
      <c r="E14" s="4">
        <v>0</v>
      </c>
      <c r="F14" s="4">
        <v>0</v>
      </c>
      <c r="G14" s="8">
        <v>0</v>
      </c>
      <c r="H14" s="20" t="e">
        <f t="shared" si="0"/>
        <v>#DIV/0!</v>
      </c>
      <c r="I14" s="17">
        <f t="shared" si="1"/>
        <v>0</v>
      </c>
      <c r="J14" s="34"/>
      <c r="K14" s="36">
        <f t="shared" si="2"/>
        <v>0</v>
      </c>
      <c r="L14" t="e">
        <f t="shared" si="3"/>
        <v>#DIV/0!</v>
      </c>
    </row>
    <row r="15" spans="1:15" ht="16.5" thickTop="1" thickBot="1" x14ac:dyDescent="0.3">
      <c r="A15" s="1">
        <v>4</v>
      </c>
      <c r="B15" s="2"/>
      <c r="C15" s="3"/>
      <c r="D15" s="3">
        <v>0</v>
      </c>
      <c r="E15" s="4">
        <v>0</v>
      </c>
      <c r="F15" s="4">
        <v>0</v>
      </c>
      <c r="G15" s="8">
        <v>0</v>
      </c>
      <c r="H15" s="20" t="e">
        <f t="shared" si="0"/>
        <v>#DIV/0!</v>
      </c>
      <c r="I15" s="17">
        <f t="shared" si="1"/>
        <v>0</v>
      </c>
      <c r="J15" s="34"/>
      <c r="K15" s="36">
        <f t="shared" si="2"/>
        <v>0</v>
      </c>
      <c r="L15" t="e">
        <f t="shared" si="3"/>
        <v>#DIV/0!</v>
      </c>
    </row>
    <row r="16" spans="1:15" ht="16.5" thickTop="1" thickBot="1" x14ac:dyDescent="0.3">
      <c r="A16" s="1">
        <v>5</v>
      </c>
      <c r="B16" s="2"/>
      <c r="C16" s="3"/>
      <c r="D16" s="6">
        <v>0</v>
      </c>
      <c r="E16" s="4">
        <v>0</v>
      </c>
      <c r="F16" s="4">
        <v>0</v>
      </c>
      <c r="G16" s="8">
        <v>0</v>
      </c>
      <c r="H16" s="20" t="e">
        <f t="shared" si="0"/>
        <v>#DIV/0!</v>
      </c>
      <c r="I16" s="17">
        <f t="shared" si="1"/>
        <v>0</v>
      </c>
      <c r="J16" s="34"/>
      <c r="K16" s="36">
        <f t="shared" si="2"/>
        <v>0</v>
      </c>
      <c r="L16" t="e">
        <f t="shared" si="3"/>
        <v>#DIV/0!</v>
      </c>
    </row>
    <row r="17" spans="1:12" ht="16.5" thickTop="1" thickBot="1" x14ac:dyDescent="0.3">
      <c r="A17" s="1">
        <v>6</v>
      </c>
      <c r="B17" s="2"/>
      <c r="C17" s="3"/>
      <c r="D17" s="6">
        <v>0</v>
      </c>
      <c r="E17" s="4">
        <v>0</v>
      </c>
      <c r="F17" s="4">
        <v>0</v>
      </c>
      <c r="G17" s="8">
        <v>0</v>
      </c>
      <c r="H17" s="20" t="e">
        <f t="shared" si="0"/>
        <v>#DIV/0!</v>
      </c>
      <c r="I17" s="17">
        <f t="shared" si="1"/>
        <v>0</v>
      </c>
      <c r="J17" s="34"/>
      <c r="K17" s="36">
        <f t="shared" si="2"/>
        <v>0</v>
      </c>
      <c r="L17" t="e">
        <f t="shared" si="3"/>
        <v>#DIV/0!</v>
      </c>
    </row>
    <row r="18" spans="1:12" ht="16.5" thickTop="1" thickBot="1" x14ac:dyDescent="0.3">
      <c r="A18" s="1">
        <v>7</v>
      </c>
      <c r="B18" s="2"/>
      <c r="C18" s="6"/>
      <c r="D18" s="6">
        <v>0</v>
      </c>
      <c r="E18" s="4">
        <v>0</v>
      </c>
      <c r="F18" s="4">
        <v>0</v>
      </c>
      <c r="G18" s="8">
        <v>0</v>
      </c>
      <c r="H18" s="20" t="e">
        <f t="shared" si="0"/>
        <v>#DIV/0!</v>
      </c>
      <c r="I18" s="17">
        <f t="shared" si="1"/>
        <v>0</v>
      </c>
      <c r="J18" s="34"/>
      <c r="K18" s="36">
        <f t="shared" si="2"/>
        <v>0</v>
      </c>
      <c r="L18" t="e">
        <f t="shared" si="3"/>
        <v>#DIV/0!</v>
      </c>
    </row>
    <row r="19" spans="1:12" ht="16.5" thickTop="1" thickBot="1" x14ac:dyDescent="0.3">
      <c r="A19" s="1">
        <v>8</v>
      </c>
      <c r="B19" s="2"/>
      <c r="C19" s="6"/>
      <c r="D19" s="6">
        <v>0</v>
      </c>
      <c r="E19" s="4">
        <v>0</v>
      </c>
      <c r="F19" s="4">
        <v>0</v>
      </c>
      <c r="G19" s="8">
        <v>0</v>
      </c>
      <c r="H19" s="20" t="e">
        <f t="shared" si="0"/>
        <v>#DIV/0!</v>
      </c>
      <c r="I19" s="17">
        <f t="shared" si="1"/>
        <v>0</v>
      </c>
      <c r="J19" s="34"/>
      <c r="K19" s="36">
        <f t="shared" si="2"/>
        <v>0</v>
      </c>
      <c r="L19" t="e">
        <f t="shared" si="3"/>
        <v>#DIV/0!</v>
      </c>
    </row>
    <row r="20" spans="1:12" ht="16.5" thickTop="1" thickBot="1" x14ac:dyDescent="0.3">
      <c r="A20" s="1">
        <v>9</v>
      </c>
      <c r="B20" s="2"/>
      <c r="C20" s="6"/>
      <c r="D20" s="6">
        <v>0</v>
      </c>
      <c r="E20" s="4">
        <v>0</v>
      </c>
      <c r="F20" s="4">
        <v>0</v>
      </c>
      <c r="G20" s="8">
        <v>0</v>
      </c>
      <c r="H20" s="20" t="e">
        <f t="shared" si="0"/>
        <v>#DIV/0!</v>
      </c>
      <c r="I20" s="17">
        <f t="shared" si="1"/>
        <v>0</v>
      </c>
      <c r="J20" s="34"/>
      <c r="K20" s="36">
        <f t="shared" si="2"/>
        <v>0</v>
      </c>
      <c r="L20" t="e">
        <f t="shared" si="3"/>
        <v>#DIV/0!</v>
      </c>
    </row>
    <row r="21" spans="1:12" ht="16.5" thickTop="1" thickBot="1" x14ac:dyDescent="0.3">
      <c r="A21" s="1">
        <v>10</v>
      </c>
      <c r="B21" s="2"/>
      <c r="C21" s="6"/>
      <c r="D21" s="6">
        <v>0</v>
      </c>
      <c r="E21" s="4">
        <v>0</v>
      </c>
      <c r="F21" s="4">
        <v>0</v>
      </c>
      <c r="G21" s="8">
        <v>0</v>
      </c>
      <c r="H21" s="20" t="e">
        <f t="shared" si="0"/>
        <v>#DIV/0!</v>
      </c>
      <c r="I21" s="17">
        <f t="shared" si="1"/>
        <v>0</v>
      </c>
      <c r="J21" s="34"/>
      <c r="K21" s="36">
        <f t="shared" si="2"/>
        <v>0</v>
      </c>
      <c r="L21" t="e">
        <f t="shared" si="3"/>
        <v>#DIV/0!</v>
      </c>
    </row>
    <row r="22" spans="1:12" ht="16.5" thickTop="1" thickBot="1" x14ac:dyDescent="0.3">
      <c r="A22" s="1">
        <v>11</v>
      </c>
      <c r="B22" s="2"/>
      <c r="C22" s="6"/>
      <c r="D22" s="6">
        <v>0</v>
      </c>
      <c r="E22" s="4">
        <v>0</v>
      </c>
      <c r="F22" s="4">
        <v>0</v>
      </c>
      <c r="G22" s="8">
        <v>0</v>
      </c>
      <c r="H22" s="20" t="e">
        <f t="shared" si="0"/>
        <v>#DIV/0!</v>
      </c>
      <c r="I22" s="17">
        <f t="shared" si="1"/>
        <v>0</v>
      </c>
      <c r="J22" s="34"/>
      <c r="K22" s="36">
        <f t="shared" si="2"/>
        <v>0</v>
      </c>
      <c r="L22" t="e">
        <f t="shared" si="3"/>
        <v>#DIV/0!</v>
      </c>
    </row>
    <row r="23" spans="1:12" ht="16.5" thickTop="1" thickBot="1" x14ac:dyDescent="0.3">
      <c r="A23" s="1">
        <v>12</v>
      </c>
      <c r="B23" s="2"/>
      <c r="C23" s="6"/>
      <c r="D23" s="6">
        <v>0</v>
      </c>
      <c r="E23" s="4">
        <v>0</v>
      </c>
      <c r="F23" s="4">
        <v>0</v>
      </c>
      <c r="G23" s="8">
        <v>0</v>
      </c>
      <c r="H23" s="20" t="e">
        <f t="shared" si="0"/>
        <v>#DIV/0!</v>
      </c>
      <c r="I23" s="17">
        <f t="shared" si="1"/>
        <v>0</v>
      </c>
      <c r="J23" s="34"/>
      <c r="K23" s="36">
        <f t="shared" si="2"/>
        <v>0</v>
      </c>
      <c r="L23" t="e">
        <f t="shared" si="3"/>
        <v>#DIV/0!</v>
      </c>
    </row>
    <row r="24" spans="1:12" ht="16.5" thickTop="1" thickBot="1" x14ac:dyDescent="0.3">
      <c r="A24" s="1">
        <v>13</v>
      </c>
      <c r="B24" s="2"/>
      <c r="C24" s="6"/>
      <c r="D24" s="6">
        <v>0</v>
      </c>
      <c r="E24" s="4">
        <v>0</v>
      </c>
      <c r="F24" s="4">
        <v>0</v>
      </c>
      <c r="G24" s="8">
        <v>0</v>
      </c>
      <c r="H24" s="20" t="e">
        <f t="shared" si="0"/>
        <v>#DIV/0!</v>
      </c>
      <c r="I24" s="17">
        <f t="shared" si="1"/>
        <v>0</v>
      </c>
      <c r="J24" s="34"/>
      <c r="K24" s="36">
        <f t="shared" si="2"/>
        <v>0</v>
      </c>
      <c r="L24" t="e">
        <f t="shared" si="3"/>
        <v>#DIV/0!</v>
      </c>
    </row>
    <row r="25" spans="1:12" ht="16.5" thickTop="1" thickBot="1" x14ac:dyDescent="0.3">
      <c r="A25" s="1">
        <v>14</v>
      </c>
      <c r="B25" s="2"/>
      <c r="C25" s="6"/>
      <c r="D25" s="6">
        <v>0</v>
      </c>
      <c r="E25" s="4">
        <v>0</v>
      </c>
      <c r="F25" s="4">
        <v>0</v>
      </c>
      <c r="G25" s="8">
        <v>0</v>
      </c>
      <c r="H25" s="20" t="e">
        <f t="shared" si="0"/>
        <v>#DIV/0!</v>
      </c>
      <c r="I25" s="17">
        <f t="shared" si="1"/>
        <v>0</v>
      </c>
      <c r="J25" s="34"/>
      <c r="K25" s="36">
        <f t="shared" si="2"/>
        <v>0</v>
      </c>
      <c r="L25" t="e">
        <f t="shared" si="3"/>
        <v>#DIV/0!</v>
      </c>
    </row>
    <row r="26" spans="1:12" ht="16.5" thickTop="1" thickBot="1" x14ac:dyDescent="0.3">
      <c r="A26" s="1">
        <v>15</v>
      </c>
      <c r="B26" s="2"/>
      <c r="C26" s="6"/>
      <c r="D26" s="6">
        <v>0</v>
      </c>
      <c r="E26" s="4">
        <v>0</v>
      </c>
      <c r="F26" s="4">
        <v>0</v>
      </c>
      <c r="G26" s="8">
        <v>0</v>
      </c>
      <c r="H26" s="20" t="e">
        <f t="shared" si="0"/>
        <v>#DIV/0!</v>
      </c>
      <c r="I26" s="17">
        <f t="shared" si="1"/>
        <v>0</v>
      </c>
      <c r="J26" s="34"/>
      <c r="K26" s="36">
        <f t="shared" si="2"/>
        <v>0</v>
      </c>
      <c r="L26" t="e">
        <f t="shared" si="3"/>
        <v>#DIV/0!</v>
      </c>
    </row>
    <row r="27" spans="1:12" ht="16.5" thickTop="1" thickBot="1" x14ac:dyDescent="0.3">
      <c r="A27" s="1">
        <v>16</v>
      </c>
      <c r="B27" s="2"/>
      <c r="C27" s="6"/>
      <c r="D27" s="6">
        <v>0</v>
      </c>
      <c r="E27" s="4">
        <v>0</v>
      </c>
      <c r="F27" s="4">
        <v>0</v>
      </c>
      <c r="G27" s="8">
        <v>0</v>
      </c>
      <c r="H27" s="20" t="e">
        <f t="shared" si="0"/>
        <v>#DIV/0!</v>
      </c>
      <c r="I27" s="17">
        <f t="shared" si="1"/>
        <v>0</v>
      </c>
      <c r="J27" s="34"/>
      <c r="K27" s="36">
        <f t="shared" si="2"/>
        <v>0</v>
      </c>
      <c r="L27" t="e">
        <f t="shared" si="3"/>
        <v>#DIV/0!</v>
      </c>
    </row>
    <row r="28" spans="1:12" ht="16.5" thickTop="1" thickBot="1" x14ac:dyDescent="0.3">
      <c r="A28" s="1">
        <v>17</v>
      </c>
      <c r="B28" s="2"/>
      <c r="C28" s="6"/>
      <c r="D28" s="6">
        <v>0</v>
      </c>
      <c r="E28" s="4">
        <v>0</v>
      </c>
      <c r="F28" s="4">
        <v>0</v>
      </c>
      <c r="G28" s="8">
        <v>0</v>
      </c>
      <c r="H28" s="20" t="e">
        <f t="shared" si="0"/>
        <v>#DIV/0!</v>
      </c>
      <c r="I28" s="17">
        <f t="shared" si="1"/>
        <v>0</v>
      </c>
      <c r="J28" s="34"/>
      <c r="K28" s="36">
        <f t="shared" si="2"/>
        <v>0</v>
      </c>
      <c r="L28" t="e">
        <f t="shared" si="3"/>
        <v>#DIV/0!</v>
      </c>
    </row>
    <row r="29" spans="1:12" ht="16.5" thickTop="1" thickBot="1" x14ac:dyDescent="0.3">
      <c r="A29" s="1">
        <v>18</v>
      </c>
      <c r="B29" s="2"/>
      <c r="C29" s="6"/>
      <c r="D29" s="6">
        <v>0</v>
      </c>
      <c r="E29" s="4">
        <v>0</v>
      </c>
      <c r="F29" s="4">
        <v>0</v>
      </c>
      <c r="G29" s="8">
        <v>0</v>
      </c>
      <c r="H29" s="20" t="e">
        <f t="shared" si="0"/>
        <v>#DIV/0!</v>
      </c>
      <c r="I29" s="17">
        <f t="shared" si="1"/>
        <v>0</v>
      </c>
      <c r="J29" s="34"/>
      <c r="K29" s="36">
        <f t="shared" si="2"/>
        <v>0</v>
      </c>
      <c r="L29" t="e">
        <f t="shared" si="3"/>
        <v>#DIV/0!</v>
      </c>
    </row>
    <row r="30" spans="1:12" ht="16.5" thickTop="1" thickBot="1" x14ac:dyDescent="0.3">
      <c r="A30" s="1">
        <v>19</v>
      </c>
      <c r="B30" s="2"/>
      <c r="C30" s="6"/>
      <c r="D30" s="6">
        <v>0</v>
      </c>
      <c r="E30" s="4">
        <v>0</v>
      </c>
      <c r="F30" s="4">
        <v>0</v>
      </c>
      <c r="G30" s="8">
        <v>0</v>
      </c>
      <c r="H30" s="20" t="e">
        <f t="shared" si="0"/>
        <v>#DIV/0!</v>
      </c>
      <c r="I30" s="17">
        <f t="shared" si="1"/>
        <v>0</v>
      </c>
      <c r="J30" s="34"/>
      <c r="K30" s="36">
        <f t="shared" si="2"/>
        <v>0</v>
      </c>
      <c r="L30" t="e">
        <f t="shared" si="3"/>
        <v>#DIV/0!</v>
      </c>
    </row>
    <row r="31" spans="1:12" ht="16.5" thickTop="1" thickBot="1" x14ac:dyDescent="0.3">
      <c r="A31" s="1" t="s">
        <v>22</v>
      </c>
      <c r="B31" s="2"/>
      <c r="C31" s="6"/>
      <c r="D31" s="6">
        <v>0</v>
      </c>
      <c r="E31" s="4">
        <v>0</v>
      </c>
      <c r="F31" s="4">
        <v>0</v>
      </c>
      <c r="G31" s="8">
        <v>0</v>
      </c>
      <c r="H31" s="20" t="e">
        <f t="shared" si="0"/>
        <v>#DIV/0!</v>
      </c>
      <c r="I31" s="17">
        <f t="shared" si="1"/>
        <v>0</v>
      </c>
      <c r="J31" s="34"/>
      <c r="K31" s="36">
        <f t="shared" si="2"/>
        <v>0</v>
      </c>
      <c r="L31" t="e">
        <f t="shared" si="3"/>
        <v>#DIV/0!</v>
      </c>
    </row>
    <row r="32" spans="1:12" ht="16.5" thickTop="1" thickBot="1" x14ac:dyDescent="0.3">
      <c r="A32" s="5"/>
      <c r="B32" s="5" t="s">
        <v>12</v>
      </c>
      <c r="C32" s="6" t="s">
        <v>13</v>
      </c>
      <c r="D32" s="5">
        <f>SUM(D12:D31)</f>
        <v>4</v>
      </c>
      <c r="E32" s="5"/>
      <c r="F32" s="5"/>
      <c r="G32" s="9"/>
      <c r="H32" s="19"/>
      <c r="I32" s="18"/>
      <c r="J32" s="35"/>
      <c r="K32" s="39">
        <f>SUM(K12:K31)</f>
        <v>31640</v>
      </c>
    </row>
    <row r="33" spans="1:11" x14ac:dyDescent="0.25">
      <c r="B33" s="25" t="s">
        <v>41</v>
      </c>
      <c r="F33" s="27">
        <f>K32</f>
        <v>31640</v>
      </c>
    </row>
    <row r="34" spans="1:11" ht="32.25" customHeight="1" x14ac:dyDescent="0.25">
      <c r="A34" t="s">
        <v>20</v>
      </c>
      <c r="B34" t="s">
        <v>27</v>
      </c>
    </row>
    <row r="35" spans="1:11" ht="33" customHeight="1" x14ac:dyDescent="0.25">
      <c r="B35" s="43" t="s">
        <v>28</v>
      </c>
      <c r="C35" s="43"/>
      <c r="D35" s="43"/>
      <c r="E35" s="43"/>
      <c r="F35" s="43"/>
      <c r="G35" s="43"/>
      <c r="H35" s="43"/>
      <c r="I35" s="43"/>
      <c r="J35" s="43"/>
      <c r="K35" s="43"/>
    </row>
    <row r="37" spans="1:11" x14ac:dyDescent="0.25">
      <c r="A37" t="s">
        <v>24</v>
      </c>
      <c r="B37" t="s">
        <v>33</v>
      </c>
    </row>
    <row r="38" spans="1:11" x14ac:dyDescent="0.25">
      <c r="B38" t="s">
        <v>26</v>
      </c>
    </row>
    <row r="39" spans="1:11" x14ac:dyDescent="0.25">
      <c r="B39" t="s">
        <v>25</v>
      </c>
    </row>
    <row r="41" spans="1:11" x14ac:dyDescent="0.25">
      <c r="B41" t="s">
        <v>34</v>
      </c>
    </row>
    <row r="42" spans="1:11" x14ac:dyDescent="0.25">
      <c r="B42" t="s">
        <v>38</v>
      </c>
    </row>
  </sheetData>
  <mergeCells count="17">
    <mergeCell ref="G10:G11"/>
    <mergeCell ref="I8:I11"/>
    <mergeCell ref="A3:K3"/>
    <mergeCell ref="A4:K4"/>
    <mergeCell ref="A6:K6"/>
    <mergeCell ref="B35:K35"/>
    <mergeCell ref="J8:J11"/>
    <mergeCell ref="K8:K11"/>
    <mergeCell ref="A8:A11"/>
    <mergeCell ref="B8:B11"/>
    <mergeCell ref="C8:C11"/>
    <mergeCell ref="H8:H11"/>
    <mergeCell ref="D8:D11"/>
    <mergeCell ref="E8:G8"/>
    <mergeCell ref="E9:G9"/>
    <mergeCell ref="E10:E11"/>
    <mergeCell ref="F10:F11"/>
  </mergeCells>
  <conditionalFormatting sqref="H12:H31">
    <cfRule type="cellIs" dxfId="9" priority="4" operator="greaterThan">
      <formula>30</formula>
    </cfRule>
  </conditionalFormatting>
  <conditionalFormatting sqref="E12:G31">
    <cfRule type="cellIs" dxfId="8" priority="2" operator="equal">
      <formula>0</formula>
    </cfRule>
    <cfRule type="cellIs" dxfId="7" priority="3" operator="equal">
      <formula>0</formula>
    </cfRule>
  </conditionalFormatting>
  <conditionalFormatting sqref="L12:L31">
    <cfRule type="containsText" dxfId="6" priority="1" operator="containsText" text="НЕОДНОРОДНЫЕ">
      <formula>NOT(ISERROR(SEARCH("НЕОДНОРОДНЫЕ",L12)))</formula>
    </cfRule>
  </conditionalFormatting>
  <dataValidations count="1">
    <dataValidation type="decimal" operator="greaterThan" allowBlank="1" showInputMessage="1" showErrorMessage="1" sqref="L33:L34">
      <formula1>30</formula1>
    </dataValidation>
  </dataValidations>
  <pageMargins left="0.7" right="0.7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view="pageBreakPreview" zoomScaleNormal="100" zoomScaleSheetLayoutView="100" workbookViewId="0">
      <selection activeCell="L12" sqref="L12:L31"/>
    </sheetView>
  </sheetViews>
  <sheetFormatPr defaultRowHeight="15" x14ac:dyDescent="0.25"/>
  <cols>
    <col min="1" max="1" width="5" customWidth="1"/>
    <col min="2" max="2" width="22.7109375" customWidth="1"/>
    <col min="6" max="6" width="11.7109375" bestFit="1" customWidth="1"/>
    <col min="9" max="9" width="13" customWidth="1"/>
    <col min="10" max="11" width="11.140625" customWidth="1"/>
    <col min="12" max="12" width="11.42578125" bestFit="1" customWidth="1"/>
    <col min="13" max="13" width="17.85546875" customWidth="1"/>
    <col min="14" max="14" width="3.28515625" customWidth="1"/>
    <col min="16" max="16" width="4" customWidth="1"/>
  </cols>
  <sheetData>
    <row r="1" spans="1:17" x14ac:dyDescent="0.25">
      <c r="B1" s="28" t="s">
        <v>35</v>
      </c>
    </row>
    <row r="2" spans="1:17" x14ac:dyDescent="0.25">
      <c r="B2" s="28" t="s">
        <v>36</v>
      </c>
    </row>
    <row r="3" spans="1:17" ht="24.75" customHeight="1" x14ac:dyDescent="0.25">
      <c r="A3" s="44" t="s">
        <v>29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7" ht="18.75" customHeight="1" x14ac:dyDescent="0.25">
      <c r="A4" s="45" t="s">
        <v>40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7" x14ac:dyDescent="0.25">
      <c r="C5" s="28"/>
      <c r="D5" s="29"/>
      <c r="E5" s="29"/>
      <c r="F5" s="29"/>
      <c r="G5" s="29"/>
      <c r="H5" s="29"/>
      <c r="I5" s="29"/>
      <c r="J5" s="29"/>
      <c r="K5" s="29"/>
      <c r="L5" s="29"/>
    </row>
    <row r="6" spans="1:17" ht="98.25" customHeight="1" x14ac:dyDescent="0.25">
      <c r="A6" s="69" t="s">
        <v>30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7" ht="15.75" thickBot="1" x14ac:dyDescent="0.3"/>
    <row r="8" spans="1:17" ht="25.5" customHeight="1" thickTop="1" thickBot="1" x14ac:dyDescent="0.3">
      <c r="A8" s="47" t="s">
        <v>0</v>
      </c>
      <c r="B8" s="47" t="s">
        <v>1</v>
      </c>
      <c r="C8" s="47" t="s">
        <v>2</v>
      </c>
      <c r="D8" s="47" t="s">
        <v>3</v>
      </c>
      <c r="E8" s="58" t="s">
        <v>4</v>
      </c>
      <c r="F8" s="59"/>
      <c r="G8" s="59"/>
      <c r="H8" s="59"/>
      <c r="I8" s="50" t="s">
        <v>21</v>
      </c>
      <c r="J8" s="62" t="s">
        <v>6</v>
      </c>
      <c r="K8" s="64" t="s">
        <v>23</v>
      </c>
      <c r="L8" s="52" t="s">
        <v>7</v>
      </c>
    </row>
    <row r="9" spans="1:17" ht="15.75" customHeight="1" thickBot="1" x14ac:dyDescent="0.3">
      <c r="A9" s="48"/>
      <c r="B9" s="48"/>
      <c r="C9" s="48"/>
      <c r="D9" s="48"/>
      <c r="E9" s="60" t="s">
        <v>5</v>
      </c>
      <c r="F9" s="61"/>
      <c r="G9" s="61"/>
      <c r="H9" s="61"/>
      <c r="I9" s="51"/>
      <c r="J9" s="63"/>
      <c r="K9" s="65"/>
      <c r="L9" s="53"/>
    </row>
    <row r="10" spans="1:17" ht="15.75" thickBot="1" x14ac:dyDescent="0.3">
      <c r="A10" s="48"/>
      <c r="B10" s="48"/>
      <c r="C10" s="48"/>
      <c r="D10" s="48"/>
      <c r="E10" s="54" t="s">
        <v>8</v>
      </c>
      <c r="F10" s="54" t="s">
        <v>9</v>
      </c>
      <c r="G10" s="54" t="s">
        <v>10</v>
      </c>
      <c r="H10" s="56" t="s">
        <v>16</v>
      </c>
      <c r="I10" s="51"/>
      <c r="J10" s="63"/>
      <c r="K10" s="65"/>
      <c r="L10" s="53"/>
      <c r="O10" s="10"/>
      <c r="P10" s="11" t="s">
        <v>19</v>
      </c>
      <c r="Q10" s="11" t="s">
        <v>18</v>
      </c>
    </row>
    <row r="11" spans="1:17" ht="15.75" thickBot="1" x14ac:dyDescent="0.3">
      <c r="A11" s="49"/>
      <c r="B11" s="49"/>
      <c r="C11" s="49"/>
      <c r="D11" s="49"/>
      <c r="E11" s="55"/>
      <c r="F11" s="55"/>
      <c r="G11" s="55"/>
      <c r="H11" s="57"/>
      <c r="I11" s="51"/>
      <c r="J11" s="63"/>
      <c r="K11" s="66"/>
      <c r="L11" s="53"/>
    </row>
    <row r="12" spans="1:17" ht="15.75" thickBot="1" x14ac:dyDescent="0.3">
      <c r="A12" s="1">
        <v>1</v>
      </c>
      <c r="B12" s="2" t="s">
        <v>14</v>
      </c>
      <c r="C12" s="6" t="s">
        <v>11</v>
      </c>
      <c r="D12" s="6">
        <v>2</v>
      </c>
      <c r="E12" s="4">
        <v>9950</v>
      </c>
      <c r="F12" s="4">
        <v>6645</v>
      </c>
      <c r="G12" s="4">
        <v>6766</v>
      </c>
      <c r="H12" s="8">
        <v>7500</v>
      </c>
      <c r="I12" s="15">
        <f>ROUND(STDEV(E12,F12,G12,H12)/J12*100,2)</f>
        <v>19.920000000000002</v>
      </c>
      <c r="J12" s="12">
        <f>ROUND(AVERAGE(E12:H12),2)</f>
        <v>7715.25</v>
      </c>
      <c r="K12" s="37"/>
      <c r="L12" s="38">
        <f>ROUND(IF(K12&gt;0,K12,J12)*D12,2)</f>
        <v>15430.5</v>
      </c>
      <c r="M12" t="str">
        <f>IF(I12&lt;33,"ОДНОРОДНЫЕ","НЕОДНОРОДНЫЕ")</f>
        <v>ОДНОРОДНЫЕ</v>
      </c>
    </row>
    <row r="13" spans="1:17" ht="15.75" thickBot="1" x14ac:dyDescent="0.3">
      <c r="A13" s="1">
        <v>2</v>
      </c>
      <c r="B13" s="2" t="s">
        <v>15</v>
      </c>
      <c r="C13" s="6" t="s">
        <v>11</v>
      </c>
      <c r="D13" s="6">
        <v>2</v>
      </c>
      <c r="E13" s="4">
        <v>12000</v>
      </c>
      <c r="F13" s="4">
        <v>5995</v>
      </c>
      <c r="G13" s="4">
        <v>6104</v>
      </c>
      <c r="H13" s="8">
        <v>8100</v>
      </c>
      <c r="I13" s="15">
        <f t="shared" ref="I13:I31" si="0">ROUND(STDEV(E13,F13,G13,H13)/J13*100,2)</f>
        <v>34.85</v>
      </c>
      <c r="J13" s="12">
        <f t="shared" ref="J13:J31" si="1">ROUND(AVERAGE(E13:H13),2)</f>
        <v>8049.75</v>
      </c>
      <c r="K13" s="37"/>
      <c r="L13" s="38">
        <f t="shared" ref="L13:L31" si="2">ROUND(IF(K13&gt;0,K13,J13)*D13,2)</f>
        <v>16099.5</v>
      </c>
      <c r="M13" t="str">
        <f t="shared" ref="M13:M31" si="3">IF(I13&lt;33,"ОДНОРОДНЫЕ","НЕОДНОРОДНЫЕ")</f>
        <v>НЕОДНОРОДНЫЕ</v>
      </c>
    </row>
    <row r="14" spans="1:17" ht="15.75" thickBot="1" x14ac:dyDescent="0.3">
      <c r="A14" s="1">
        <v>3</v>
      </c>
      <c r="B14" s="2"/>
      <c r="C14" s="6"/>
      <c r="D14" s="6">
        <v>750</v>
      </c>
      <c r="E14" s="4">
        <v>790</v>
      </c>
      <c r="F14" s="4">
        <v>850</v>
      </c>
      <c r="G14" s="4">
        <v>880</v>
      </c>
      <c r="H14" s="8">
        <v>800</v>
      </c>
      <c r="I14" s="15">
        <f t="shared" si="0"/>
        <v>5.1100000000000003</v>
      </c>
      <c r="J14" s="12">
        <f t="shared" si="1"/>
        <v>830</v>
      </c>
      <c r="K14" s="37"/>
      <c r="L14" s="38">
        <f t="shared" si="2"/>
        <v>622500</v>
      </c>
      <c r="M14" t="str">
        <f t="shared" si="3"/>
        <v>ОДНОРОДНЫЕ</v>
      </c>
    </row>
    <row r="15" spans="1:17" ht="15.75" thickBot="1" x14ac:dyDescent="0.3">
      <c r="A15" s="1">
        <v>4</v>
      </c>
      <c r="B15" s="2"/>
      <c r="C15" s="6"/>
      <c r="D15" s="6">
        <v>0</v>
      </c>
      <c r="E15" s="4">
        <v>0</v>
      </c>
      <c r="F15" s="4">
        <v>0</v>
      </c>
      <c r="G15" s="4">
        <v>0</v>
      </c>
      <c r="H15" s="8">
        <v>0</v>
      </c>
      <c r="I15" s="15" t="e">
        <f t="shared" si="0"/>
        <v>#DIV/0!</v>
      </c>
      <c r="J15" s="12">
        <f t="shared" si="1"/>
        <v>0</v>
      </c>
      <c r="K15" s="37"/>
      <c r="L15" s="38">
        <f t="shared" si="2"/>
        <v>0</v>
      </c>
      <c r="M15" t="e">
        <f t="shared" si="3"/>
        <v>#DIV/0!</v>
      </c>
    </row>
    <row r="16" spans="1:17" ht="15.75" thickBot="1" x14ac:dyDescent="0.3">
      <c r="A16" s="1">
        <v>5</v>
      </c>
      <c r="B16" s="2"/>
      <c r="C16" s="6"/>
      <c r="D16" s="6">
        <v>0</v>
      </c>
      <c r="E16" s="4">
        <v>0</v>
      </c>
      <c r="F16" s="4">
        <v>0</v>
      </c>
      <c r="G16" s="4">
        <v>0</v>
      </c>
      <c r="H16" s="8">
        <v>0</v>
      </c>
      <c r="I16" s="15" t="e">
        <f t="shared" si="0"/>
        <v>#DIV/0!</v>
      </c>
      <c r="J16" s="12">
        <f t="shared" si="1"/>
        <v>0</v>
      </c>
      <c r="K16" s="37"/>
      <c r="L16" s="38">
        <f t="shared" si="2"/>
        <v>0</v>
      </c>
      <c r="M16" t="e">
        <f t="shared" si="3"/>
        <v>#DIV/0!</v>
      </c>
    </row>
    <row r="17" spans="1:13" ht="15.75" thickBot="1" x14ac:dyDescent="0.3">
      <c r="A17" s="1">
        <v>6</v>
      </c>
      <c r="B17" s="2"/>
      <c r="C17" s="6"/>
      <c r="D17" s="6">
        <v>0</v>
      </c>
      <c r="E17" s="4">
        <v>0</v>
      </c>
      <c r="F17" s="4">
        <v>0</v>
      </c>
      <c r="G17" s="4">
        <v>0</v>
      </c>
      <c r="H17" s="8">
        <v>0</v>
      </c>
      <c r="I17" s="15" t="e">
        <f t="shared" si="0"/>
        <v>#DIV/0!</v>
      </c>
      <c r="J17" s="12">
        <f t="shared" si="1"/>
        <v>0</v>
      </c>
      <c r="K17" s="37"/>
      <c r="L17" s="38">
        <f t="shared" si="2"/>
        <v>0</v>
      </c>
      <c r="M17" t="e">
        <f t="shared" si="3"/>
        <v>#DIV/0!</v>
      </c>
    </row>
    <row r="18" spans="1:13" ht="15.75" thickBot="1" x14ac:dyDescent="0.3">
      <c r="A18" s="1">
        <v>7</v>
      </c>
      <c r="B18" s="2"/>
      <c r="C18" s="6"/>
      <c r="D18" s="6">
        <v>0</v>
      </c>
      <c r="E18" s="4">
        <v>0</v>
      </c>
      <c r="F18" s="4">
        <v>0</v>
      </c>
      <c r="G18" s="4">
        <v>0</v>
      </c>
      <c r="H18" s="8">
        <v>0</v>
      </c>
      <c r="I18" s="15" t="e">
        <f t="shared" si="0"/>
        <v>#DIV/0!</v>
      </c>
      <c r="J18" s="12">
        <f t="shared" si="1"/>
        <v>0</v>
      </c>
      <c r="K18" s="37"/>
      <c r="L18" s="38">
        <f t="shared" si="2"/>
        <v>0</v>
      </c>
      <c r="M18" t="e">
        <f t="shared" si="3"/>
        <v>#DIV/0!</v>
      </c>
    </row>
    <row r="19" spans="1:13" ht="15.75" thickBot="1" x14ac:dyDescent="0.3">
      <c r="A19" s="1">
        <v>8</v>
      </c>
      <c r="B19" s="2"/>
      <c r="C19" s="6"/>
      <c r="D19" s="6">
        <v>0</v>
      </c>
      <c r="E19" s="4">
        <v>0</v>
      </c>
      <c r="F19" s="4">
        <v>0</v>
      </c>
      <c r="G19" s="4">
        <v>0</v>
      </c>
      <c r="H19" s="8">
        <v>0</v>
      </c>
      <c r="I19" s="15" t="e">
        <f t="shared" si="0"/>
        <v>#DIV/0!</v>
      </c>
      <c r="J19" s="12">
        <f t="shared" si="1"/>
        <v>0</v>
      </c>
      <c r="K19" s="37"/>
      <c r="L19" s="38">
        <f t="shared" si="2"/>
        <v>0</v>
      </c>
      <c r="M19" t="e">
        <f t="shared" si="3"/>
        <v>#DIV/0!</v>
      </c>
    </row>
    <row r="20" spans="1:13" ht="15.75" thickBot="1" x14ac:dyDescent="0.3">
      <c r="A20" s="1">
        <v>9</v>
      </c>
      <c r="B20" s="2"/>
      <c r="C20" s="6"/>
      <c r="D20" s="6">
        <v>0</v>
      </c>
      <c r="E20" s="4">
        <v>0</v>
      </c>
      <c r="F20" s="4">
        <v>0</v>
      </c>
      <c r="G20" s="4">
        <v>0</v>
      </c>
      <c r="H20" s="8">
        <v>0</v>
      </c>
      <c r="I20" s="15" t="e">
        <f t="shared" si="0"/>
        <v>#DIV/0!</v>
      </c>
      <c r="J20" s="12">
        <f t="shared" si="1"/>
        <v>0</v>
      </c>
      <c r="K20" s="37"/>
      <c r="L20" s="38">
        <f t="shared" si="2"/>
        <v>0</v>
      </c>
      <c r="M20" t="e">
        <f t="shared" si="3"/>
        <v>#DIV/0!</v>
      </c>
    </row>
    <row r="21" spans="1:13" ht="15.75" thickBot="1" x14ac:dyDescent="0.3">
      <c r="A21" s="1">
        <v>10</v>
      </c>
      <c r="B21" s="2"/>
      <c r="C21" s="6"/>
      <c r="D21" s="6">
        <v>0</v>
      </c>
      <c r="E21" s="4">
        <v>0</v>
      </c>
      <c r="F21" s="4">
        <v>0</v>
      </c>
      <c r="G21" s="4">
        <v>0</v>
      </c>
      <c r="H21" s="8">
        <v>0</v>
      </c>
      <c r="I21" s="15" t="e">
        <f t="shared" si="0"/>
        <v>#DIV/0!</v>
      </c>
      <c r="J21" s="12">
        <f t="shared" si="1"/>
        <v>0</v>
      </c>
      <c r="K21" s="37"/>
      <c r="L21" s="38">
        <f t="shared" si="2"/>
        <v>0</v>
      </c>
      <c r="M21" t="e">
        <f t="shared" si="3"/>
        <v>#DIV/0!</v>
      </c>
    </row>
    <row r="22" spans="1:13" ht="15.75" thickBot="1" x14ac:dyDescent="0.3">
      <c r="A22" s="1">
        <v>11</v>
      </c>
      <c r="B22" s="2"/>
      <c r="C22" s="6"/>
      <c r="D22" s="6">
        <v>0</v>
      </c>
      <c r="E22" s="4">
        <v>0</v>
      </c>
      <c r="F22" s="4">
        <v>0</v>
      </c>
      <c r="G22" s="4">
        <v>0</v>
      </c>
      <c r="H22" s="8">
        <v>0</v>
      </c>
      <c r="I22" s="15" t="e">
        <f t="shared" si="0"/>
        <v>#DIV/0!</v>
      </c>
      <c r="J22" s="12">
        <f t="shared" si="1"/>
        <v>0</v>
      </c>
      <c r="K22" s="37"/>
      <c r="L22" s="38">
        <f t="shared" si="2"/>
        <v>0</v>
      </c>
      <c r="M22" t="e">
        <f t="shared" si="3"/>
        <v>#DIV/0!</v>
      </c>
    </row>
    <row r="23" spans="1:13" ht="15.75" thickBot="1" x14ac:dyDescent="0.3">
      <c r="A23" s="1">
        <v>12</v>
      </c>
      <c r="B23" s="2"/>
      <c r="C23" s="6"/>
      <c r="D23" s="6">
        <v>0</v>
      </c>
      <c r="E23" s="4">
        <v>0</v>
      </c>
      <c r="F23" s="4">
        <v>0</v>
      </c>
      <c r="G23" s="4">
        <v>0</v>
      </c>
      <c r="H23" s="8">
        <v>0</v>
      </c>
      <c r="I23" s="15" t="e">
        <f t="shared" si="0"/>
        <v>#DIV/0!</v>
      </c>
      <c r="J23" s="12">
        <f t="shared" si="1"/>
        <v>0</v>
      </c>
      <c r="K23" s="37"/>
      <c r="L23" s="38">
        <f t="shared" si="2"/>
        <v>0</v>
      </c>
      <c r="M23" t="e">
        <f t="shared" si="3"/>
        <v>#DIV/0!</v>
      </c>
    </row>
    <row r="24" spans="1:13" ht="15.75" thickBot="1" x14ac:dyDescent="0.3">
      <c r="A24" s="1">
        <v>13</v>
      </c>
      <c r="B24" s="2"/>
      <c r="C24" s="6"/>
      <c r="D24" s="6">
        <v>0</v>
      </c>
      <c r="E24" s="4">
        <v>0</v>
      </c>
      <c r="F24" s="4">
        <v>0</v>
      </c>
      <c r="G24" s="4">
        <v>0</v>
      </c>
      <c r="H24" s="8">
        <v>0</v>
      </c>
      <c r="I24" s="15" t="e">
        <f t="shared" si="0"/>
        <v>#DIV/0!</v>
      </c>
      <c r="J24" s="12">
        <f t="shared" si="1"/>
        <v>0</v>
      </c>
      <c r="K24" s="37"/>
      <c r="L24" s="38">
        <f t="shared" si="2"/>
        <v>0</v>
      </c>
      <c r="M24" t="e">
        <f t="shared" si="3"/>
        <v>#DIV/0!</v>
      </c>
    </row>
    <row r="25" spans="1:13" ht="15.75" thickBot="1" x14ac:dyDescent="0.3">
      <c r="A25" s="1">
        <v>14</v>
      </c>
      <c r="B25" s="2"/>
      <c r="C25" s="6"/>
      <c r="D25" s="6">
        <v>0</v>
      </c>
      <c r="E25" s="4">
        <v>0</v>
      </c>
      <c r="F25" s="4">
        <v>0</v>
      </c>
      <c r="G25" s="4">
        <v>0</v>
      </c>
      <c r="H25" s="8">
        <v>0</v>
      </c>
      <c r="I25" s="15" t="e">
        <f t="shared" si="0"/>
        <v>#DIV/0!</v>
      </c>
      <c r="J25" s="12">
        <f t="shared" si="1"/>
        <v>0</v>
      </c>
      <c r="K25" s="37"/>
      <c r="L25" s="38">
        <f t="shared" si="2"/>
        <v>0</v>
      </c>
      <c r="M25" t="e">
        <f t="shared" si="3"/>
        <v>#DIV/0!</v>
      </c>
    </row>
    <row r="26" spans="1:13" ht="15.75" thickBot="1" x14ac:dyDescent="0.3">
      <c r="A26" s="1">
        <v>15</v>
      </c>
      <c r="B26" s="2"/>
      <c r="C26" s="6"/>
      <c r="D26" s="6">
        <v>0</v>
      </c>
      <c r="E26" s="4">
        <v>0</v>
      </c>
      <c r="F26" s="4">
        <v>0</v>
      </c>
      <c r="G26" s="4">
        <v>0</v>
      </c>
      <c r="H26" s="8">
        <v>0</v>
      </c>
      <c r="I26" s="15" t="e">
        <f t="shared" si="0"/>
        <v>#DIV/0!</v>
      </c>
      <c r="J26" s="12">
        <f t="shared" si="1"/>
        <v>0</v>
      </c>
      <c r="K26" s="37"/>
      <c r="L26" s="38">
        <f t="shared" si="2"/>
        <v>0</v>
      </c>
      <c r="M26" t="e">
        <f t="shared" si="3"/>
        <v>#DIV/0!</v>
      </c>
    </row>
    <row r="27" spans="1:13" ht="15.75" thickBot="1" x14ac:dyDescent="0.3">
      <c r="A27" s="1">
        <v>16</v>
      </c>
      <c r="B27" s="2"/>
      <c r="C27" s="6"/>
      <c r="D27" s="6">
        <v>0</v>
      </c>
      <c r="E27" s="4">
        <v>0</v>
      </c>
      <c r="F27" s="4">
        <v>0</v>
      </c>
      <c r="G27" s="4">
        <v>0</v>
      </c>
      <c r="H27" s="8">
        <v>0</v>
      </c>
      <c r="I27" s="15" t="e">
        <f t="shared" si="0"/>
        <v>#DIV/0!</v>
      </c>
      <c r="J27" s="12">
        <f t="shared" si="1"/>
        <v>0</v>
      </c>
      <c r="K27" s="37"/>
      <c r="L27" s="38">
        <f t="shared" si="2"/>
        <v>0</v>
      </c>
      <c r="M27" t="e">
        <f t="shared" si="3"/>
        <v>#DIV/0!</v>
      </c>
    </row>
    <row r="28" spans="1:13" ht="15.75" thickBot="1" x14ac:dyDescent="0.3">
      <c r="A28" s="1">
        <v>17</v>
      </c>
      <c r="B28" s="2"/>
      <c r="C28" s="6"/>
      <c r="D28" s="6">
        <v>0</v>
      </c>
      <c r="E28" s="4">
        <v>0</v>
      </c>
      <c r="F28" s="4">
        <v>0</v>
      </c>
      <c r="G28" s="4">
        <v>0</v>
      </c>
      <c r="H28" s="8">
        <v>0</v>
      </c>
      <c r="I28" s="15" t="e">
        <f t="shared" si="0"/>
        <v>#DIV/0!</v>
      </c>
      <c r="J28" s="12">
        <f t="shared" si="1"/>
        <v>0</v>
      </c>
      <c r="K28" s="37"/>
      <c r="L28" s="38">
        <f t="shared" si="2"/>
        <v>0</v>
      </c>
      <c r="M28" t="e">
        <f t="shared" si="3"/>
        <v>#DIV/0!</v>
      </c>
    </row>
    <row r="29" spans="1:13" ht="15.75" thickBot="1" x14ac:dyDescent="0.3">
      <c r="A29" s="1">
        <v>18</v>
      </c>
      <c r="B29" s="2"/>
      <c r="C29" s="6"/>
      <c r="D29" s="6">
        <v>0</v>
      </c>
      <c r="E29" s="4">
        <v>0</v>
      </c>
      <c r="F29" s="4">
        <v>0</v>
      </c>
      <c r="G29" s="4">
        <v>0</v>
      </c>
      <c r="H29" s="8">
        <v>0</v>
      </c>
      <c r="I29" s="15" t="e">
        <f t="shared" si="0"/>
        <v>#DIV/0!</v>
      </c>
      <c r="J29" s="12">
        <f t="shared" si="1"/>
        <v>0</v>
      </c>
      <c r="K29" s="37"/>
      <c r="L29" s="38">
        <f t="shared" si="2"/>
        <v>0</v>
      </c>
      <c r="M29" t="e">
        <f t="shared" si="3"/>
        <v>#DIV/0!</v>
      </c>
    </row>
    <row r="30" spans="1:13" ht="15.75" thickBot="1" x14ac:dyDescent="0.3">
      <c r="A30" s="1">
        <v>19</v>
      </c>
      <c r="B30" s="2"/>
      <c r="C30" s="6"/>
      <c r="D30" s="6">
        <v>0</v>
      </c>
      <c r="E30" s="4">
        <v>0</v>
      </c>
      <c r="F30" s="4">
        <v>0</v>
      </c>
      <c r="G30" s="4">
        <v>0</v>
      </c>
      <c r="H30" s="8">
        <v>0</v>
      </c>
      <c r="I30" s="15" t="e">
        <f t="shared" si="0"/>
        <v>#DIV/0!</v>
      </c>
      <c r="J30" s="12">
        <f t="shared" si="1"/>
        <v>0</v>
      </c>
      <c r="K30" s="37"/>
      <c r="L30" s="38">
        <f t="shared" si="2"/>
        <v>0</v>
      </c>
      <c r="M30" t="e">
        <f t="shared" si="3"/>
        <v>#DIV/0!</v>
      </c>
    </row>
    <row r="31" spans="1:13" ht="15.75" thickBot="1" x14ac:dyDescent="0.3">
      <c r="A31" s="1" t="s">
        <v>22</v>
      </c>
      <c r="B31" s="2"/>
      <c r="C31" s="6"/>
      <c r="D31" s="6">
        <v>0</v>
      </c>
      <c r="E31" s="4">
        <v>0</v>
      </c>
      <c r="F31" s="4">
        <v>0</v>
      </c>
      <c r="G31" s="4">
        <v>0</v>
      </c>
      <c r="H31" s="8">
        <v>0</v>
      </c>
      <c r="I31" s="15" t="e">
        <f t="shared" si="0"/>
        <v>#DIV/0!</v>
      </c>
      <c r="J31" s="12">
        <f t="shared" si="1"/>
        <v>0</v>
      </c>
      <c r="K31" s="37"/>
      <c r="L31" s="38">
        <f t="shared" si="2"/>
        <v>0</v>
      </c>
      <c r="M31" t="e">
        <f t="shared" si="3"/>
        <v>#DIV/0!</v>
      </c>
    </row>
    <row r="32" spans="1:13" ht="15.75" thickBot="1" x14ac:dyDescent="0.3">
      <c r="A32" s="5"/>
      <c r="B32" s="5" t="s">
        <v>12</v>
      </c>
      <c r="C32" s="6" t="s">
        <v>13</v>
      </c>
      <c r="D32" s="5">
        <f>SUM(D12:D31)</f>
        <v>754</v>
      </c>
      <c r="E32" s="5"/>
      <c r="F32" s="5"/>
      <c r="G32" s="5"/>
      <c r="H32" s="9"/>
      <c r="I32" s="14"/>
      <c r="J32" s="13"/>
      <c r="K32" s="23"/>
      <c r="L32" s="26">
        <f>SUM(L12:L31)</f>
        <v>654030</v>
      </c>
    </row>
    <row r="33" spans="1:11" ht="24.75" customHeight="1" x14ac:dyDescent="0.25">
      <c r="B33" s="25" t="s">
        <v>41</v>
      </c>
      <c r="F33" s="27">
        <f>L32</f>
        <v>654030</v>
      </c>
    </row>
    <row r="34" spans="1:11" ht="33.75" customHeight="1" x14ac:dyDescent="0.25">
      <c r="A34" t="s">
        <v>20</v>
      </c>
      <c r="B34" t="s">
        <v>27</v>
      </c>
    </row>
    <row r="35" spans="1:11" ht="31.5" customHeight="1" x14ac:dyDescent="0.25">
      <c r="B35" s="43" t="s">
        <v>28</v>
      </c>
      <c r="C35" s="43"/>
      <c r="D35" s="43"/>
      <c r="E35" s="43"/>
      <c r="F35" s="43"/>
      <c r="G35" s="43"/>
      <c r="H35" s="43"/>
      <c r="I35" s="43"/>
      <c r="J35" s="43"/>
      <c r="K35" s="43"/>
    </row>
    <row r="37" spans="1:11" x14ac:dyDescent="0.25">
      <c r="A37" t="s">
        <v>24</v>
      </c>
      <c r="B37" t="s">
        <v>33</v>
      </c>
    </row>
    <row r="38" spans="1:11" x14ac:dyDescent="0.25">
      <c r="B38" t="s">
        <v>26</v>
      </c>
    </row>
    <row r="39" spans="1:11" x14ac:dyDescent="0.25">
      <c r="B39" t="s">
        <v>25</v>
      </c>
    </row>
    <row r="41" spans="1:11" x14ac:dyDescent="0.25">
      <c r="B41" t="s">
        <v>34</v>
      </c>
    </row>
    <row r="42" spans="1:11" x14ac:dyDescent="0.25">
      <c r="B42" t="s">
        <v>38</v>
      </c>
    </row>
  </sheetData>
  <mergeCells count="18">
    <mergeCell ref="B35:K35"/>
    <mergeCell ref="A8:A11"/>
    <mergeCell ref="B8:B11"/>
    <mergeCell ref="C8:C11"/>
    <mergeCell ref="D8:D11"/>
    <mergeCell ref="I8:I11"/>
    <mergeCell ref="E10:E11"/>
    <mergeCell ref="F10:F11"/>
    <mergeCell ref="G10:G11"/>
    <mergeCell ref="H10:H11"/>
    <mergeCell ref="E9:H9"/>
    <mergeCell ref="J8:J11"/>
    <mergeCell ref="A3:L3"/>
    <mergeCell ref="A4:L4"/>
    <mergeCell ref="A6:L6"/>
    <mergeCell ref="K8:K11"/>
    <mergeCell ref="L8:L11"/>
    <mergeCell ref="E8:H8"/>
  </mergeCells>
  <conditionalFormatting sqref="I12:I31">
    <cfRule type="cellIs" dxfId="5" priority="3" operator="greaterThan">
      <formula>30</formula>
    </cfRule>
  </conditionalFormatting>
  <conditionalFormatting sqref="E14:H31">
    <cfRule type="cellIs" dxfId="4" priority="2" operator="equal">
      <formula>0</formula>
    </cfRule>
  </conditionalFormatting>
  <conditionalFormatting sqref="M12:M31">
    <cfRule type="containsText" dxfId="3" priority="1" operator="containsText" text="НЕОДНОРОДНЫЕ">
      <formula>NOT(ISERROR(SEARCH("НЕОДНОРОДНЫЕ",M12)))</formula>
    </cfRule>
  </conditionalFormatting>
  <pageMargins left="0.7" right="0.7" top="0.75" bottom="0.75" header="0.3" footer="0.3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view="pageBreakPreview" zoomScaleNormal="100" zoomScaleSheetLayoutView="100" workbookViewId="0">
      <selection activeCell="M12" sqref="M12:M31"/>
    </sheetView>
  </sheetViews>
  <sheetFormatPr defaultRowHeight="15" x14ac:dyDescent="0.25"/>
  <cols>
    <col min="1" max="1" width="5.28515625" customWidth="1"/>
    <col min="2" max="2" width="23.7109375" customWidth="1"/>
    <col min="6" max="6" width="10.7109375" bestFit="1" customWidth="1"/>
    <col min="10" max="10" width="13.85546875" customWidth="1"/>
    <col min="11" max="12" width="12.7109375" customWidth="1"/>
    <col min="14" max="14" width="18.28515625" customWidth="1"/>
    <col min="15" max="15" width="2.5703125" customWidth="1"/>
    <col min="17" max="17" width="3.28515625" customWidth="1"/>
  </cols>
  <sheetData>
    <row r="1" spans="1:18" x14ac:dyDescent="0.25">
      <c r="B1" s="28" t="s">
        <v>37</v>
      </c>
    </row>
    <row r="2" spans="1:18" x14ac:dyDescent="0.25">
      <c r="B2" s="28"/>
    </row>
    <row r="3" spans="1:18" ht="33.75" customHeight="1" x14ac:dyDescent="0.25">
      <c r="A3" s="44" t="s">
        <v>29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8" x14ac:dyDescent="0.25">
      <c r="A4" s="45" t="s">
        <v>39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8" x14ac:dyDescent="0.25"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8" ht="99" customHeight="1" x14ac:dyDescent="0.25">
      <c r="A6" s="69" t="s">
        <v>30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8" ht="15.75" thickBot="1" x14ac:dyDescent="0.3"/>
    <row r="8" spans="1:18" ht="15" customHeight="1" thickTop="1" thickBot="1" x14ac:dyDescent="0.3">
      <c r="A8" s="47" t="s">
        <v>0</v>
      </c>
      <c r="B8" s="47" t="s">
        <v>1</v>
      </c>
      <c r="C8" s="47" t="s">
        <v>2</v>
      </c>
      <c r="D8" s="47" t="s">
        <v>3</v>
      </c>
      <c r="E8" s="58" t="s">
        <v>4</v>
      </c>
      <c r="F8" s="59"/>
      <c r="G8" s="59"/>
      <c r="H8" s="59"/>
      <c r="I8" s="59"/>
      <c r="J8" s="50" t="s">
        <v>21</v>
      </c>
      <c r="K8" s="62" t="s">
        <v>6</v>
      </c>
      <c r="L8" s="64" t="s">
        <v>23</v>
      </c>
      <c r="M8" s="52" t="s">
        <v>7</v>
      </c>
    </row>
    <row r="9" spans="1:18" ht="15.75" customHeight="1" thickBot="1" x14ac:dyDescent="0.3">
      <c r="A9" s="48"/>
      <c r="B9" s="48"/>
      <c r="C9" s="48"/>
      <c r="D9" s="48"/>
      <c r="E9" s="75" t="s">
        <v>5</v>
      </c>
      <c r="F9" s="76"/>
      <c r="G9" s="76"/>
      <c r="H9" s="76"/>
      <c r="I9" s="76"/>
      <c r="J9" s="51"/>
      <c r="K9" s="63"/>
      <c r="L9" s="65"/>
      <c r="M9" s="53"/>
    </row>
    <row r="10" spans="1:18" ht="15.75" thickBot="1" x14ac:dyDescent="0.3">
      <c r="A10" s="48"/>
      <c r="B10" s="48"/>
      <c r="C10" s="48"/>
      <c r="D10" s="48"/>
      <c r="E10" s="54" t="s">
        <v>8</v>
      </c>
      <c r="F10" s="54" t="s">
        <v>9</v>
      </c>
      <c r="G10" s="54" t="s">
        <v>10</v>
      </c>
      <c r="H10" s="54" t="s">
        <v>16</v>
      </c>
      <c r="I10" s="56" t="s">
        <v>17</v>
      </c>
      <c r="J10" s="51"/>
      <c r="K10" s="63"/>
      <c r="L10" s="65"/>
      <c r="M10" s="53"/>
    </row>
    <row r="11" spans="1:18" ht="15.75" thickBot="1" x14ac:dyDescent="0.3">
      <c r="A11" s="49"/>
      <c r="B11" s="49"/>
      <c r="C11" s="49"/>
      <c r="D11" s="49"/>
      <c r="E11" s="55"/>
      <c r="F11" s="55"/>
      <c r="G11" s="55"/>
      <c r="H11" s="55"/>
      <c r="I11" s="57"/>
      <c r="J11" s="51"/>
      <c r="K11" s="63"/>
      <c r="L11" s="66"/>
      <c r="M11" s="53"/>
      <c r="P11" s="10"/>
      <c r="Q11" s="11" t="s">
        <v>19</v>
      </c>
      <c r="R11" s="11" t="s">
        <v>18</v>
      </c>
    </row>
    <row r="12" spans="1:18" ht="15.75" thickBot="1" x14ac:dyDescent="0.3">
      <c r="A12" s="1">
        <v>1</v>
      </c>
      <c r="B12" s="2" t="s">
        <v>14</v>
      </c>
      <c r="C12" s="6" t="s">
        <v>11</v>
      </c>
      <c r="D12" s="6">
        <v>2</v>
      </c>
      <c r="E12" s="4">
        <v>9950</v>
      </c>
      <c r="F12" s="4">
        <v>6645</v>
      </c>
      <c r="G12" s="4">
        <v>6766</v>
      </c>
      <c r="H12" s="4">
        <v>7500</v>
      </c>
      <c r="I12" s="8">
        <v>10100</v>
      </c>
      <c r="J12" s="15">
        <f>ROUND(STDEV(E12,F12,G12,H12,I12)/K12*100,2)</f>
        <v>20.82</v>
      </c>
      <c r="K12" s="12">
        <f>ROUND(AVERAGE(E12:I12),2)</f>
        <v>8192.2000000000007</v>
      </c>
      <c r="L12" s="37"/>
      <c r="M12" s="38">
        <f>ROUND(IF(L12&gt;0,L12,K12)*D12,2)</f>
        <v>16384.400000000001</v>
      </c>
      <c r="N12" t="str">
        <f>IF(J12&lt;33,"ОДНОРОДНЫЕ","НЕОДНОРОДНЫЕ")</f>
        <v>ОДНОРОДНЫЕ</v>
      </c>
    </row>
    <row r="13" spans="1:18" ht="15.75" thickBot="1" x14ac:dyDescent="0.3">
      <c r="A13" s="1">
        <v>2</v>
      </c>
      <c r="B13" s="2" t="s">
        <v>15</v>
      </c>
      <c r="C13" s="6" t="s">
        <v>11</v>
      </c>
      <c r="D13" s="6">
        <v>2</v>
      </c>
      <c r="E13" s="4">
        <v>12000</v>
      </c>
      <c r="F13" s="4">
        <v>5995</v>
      </c>
      <c r="G13" s="4">
        <v>6104</v>
      </c>
      <c r="H13" s="4">
        <v>8100</v>
      </c>
      <c r="I13" s="8">
        <v>5905</v>
      </c>
      <c r="J13" s="15">
        <f t="shared" ref="J13:J31" si="0">ROUND(STDEV(E13,F13,G13,H13,I13)/K13*100,2)</f>
        <v>34.28</v>
      </c>
      <c r="K13" s="12">
        <f t="shared" ref="K13:K31" si="1">ROUND(AVERAGE(E13:I13),2)</f>
        <v>7620.8</v>
      </c>
      <c r="L13" s="37"/>
      <c r="M13" s="38">
        <f t="shared" ref="M13:M31" si="2">ROUND(IF(L13&gt;0,L13,K13)*D13,2)</f>
        <v>15241.6</v>
      </c>
      <c r="N13" t="str">
        <f t="shared" ref="N13:N31" si="3">IF(J13&lt;33,"ОДНОРОДНЫЕ","НЕОДНОРОДНЫЕ")</f>
        <v>НЕОДНОРОДНЫЕ</v>
      </c>
    </row>
    <row r="14" spans="1:18" ht="15.75" thickBot="1" x14ac:dyDescent="0.3">
      <c r="A14" s="1">
        <v>3</v>
      </c>
      <c r="B14" s="2"/>
      <c r="C14" s="6"/>
      <c r="D14" s="6">
        <v>0</v>
      </c>
      <c r="E14" s="4">
        <v>0</v>
      </c>
      <c r="F14" s="4">
        <v>0</v>
      </c>
      <c r="G14" s="4">
        <v>0</v>
      </c>
      <c r="H14" s="4">
        <v>0</v>
      </c>
      <c r="I14" s="8">
        <v>0</v>
      </c>
      <c r="J14" s="15" t="e">
        <f t="shared" si="0"/>
        <v>#DIV/0!</v>
      </c>
      <c r="K14" s="12">
        <f t="shared" si="1"/>
        <v>0</v>
      </c>
      <c r="L14" s="37"/>
      <c r="M14" s="38">
        <f t="shared" si="2"/>
        <v>0</v>
      </c>
      <c r="N14" t="e">
        <f t="shared" si="3"/>
        <v>#DIV/0!</v>
      </c>
    </row>
    <row r="15" spans="1:18" ht="15.75" thickBot="1" x14ac:dyDescent="0.3">
      <c r="A15" s="1">
        <v>4</v>
      </c>
      <c r="B15" s="2"/>
      <c r="C15" s="6"/>
      <c r="D15" s="6">
        <v>0</v>
      </c>
      <c r="E15" s="4">
        <v>0</v>
      </c>
      <c r="F15" s="4">
        <v>0</v>
      </c>
      <c r="G15" s="4">
        <v>0</v>
      </c>
      <c r="H15" s="4">
        <v>0</v>
      </c>
      <c r="I15" s="8">
        <v>0</v>
      </c>
      <c r="J15" s="15" t="e">
        <f t="shared" si="0"/>
        <v>#DIV/0!</v>
      </c>
      <c r="K15" s="12">
        <f t="shared" si="1"/>
        <v>0</v>
      </c>
      <c r="L15" s="37"/>
      <c r="M15" s="38">
        <f t="shared" si="2"/>
        <v>0</v>
      </c>
      <c r="N15" t="e">
        <f t="shared" si="3"/>
        <v>#DIV/0!</v>
      </c>
    </row>
    <row r="16" spans="1:18" ht="15.75" thickBot="1" x14ac:dyDescent="0.3">
      <c r="A16" s="1">
        <v>5</v>
      </c>
      <c r="B16" s="2"/>
      <c r="C16" s="6"/>
      <c r="D16" s="6">
        <v>0</v>
      </c>
      <c r="E16" s="4">
        <v>0</v>
      </c>
      <c r="F16" s="4">
        <v>0</v>
      </c>
      <c r="G16" s="4">
        <v>0</v>
      </c>
      <c r="H16" s="4">
        <v>0</v>
      </c>
      <c r="I16" s="8">
        <v>0</v>
      </c>
      <c r="J16" s="15" t="e">
        <f t="shared" si="0"/>
        <v>#DIV/0!</v>
      </c>
      <c r="K16" s="12">
        <f t="shared" si="1"/>
        <v>0</v>
      </c>
      <c r="L16" s="37"/>
      <c r="M16" s="38">
        <f t="shared" si="2"/>
        <v>0</v>
      </c>
      <c r="N16" t="e">
        <f t="shared" si="3"/>
        <v>#DIV/0!</v>
      </c>
    </row>
    <row r="17" spans="1:14" ht="15.75" thickBot="1" x14ac:dyDescent="0.3">
      <c r="A17" s="1">
        <v>6</v>
      </c>
      <c r="B17" s="2"/>
      <c r="C17" s="6"/>
      <c r="D17" s="6">
        <v>0</v>
      </c>
      <c r="E17" s="4">
        <v>0</v>
      </c>
      <c r="F17" s="4">
        <v>0</v>
      </c>
      <c r="G17" s="4">
        <v>0</v>
      </c>
      <c r="H17" s="4">
        <v>0</v>
      </c>
      <c r="I17" s="8">
        <v>0</v>
      </c>
      <c r="J17" s="15" t="e">
        <f t="shared" si="0"/>
        <v>#DIV/0!</v>
      </c>
      <c r="K17" s="12">
        <f t="shared" si="1"/>
        <v>0</v>
      </c>
      <c r="L17" s="37"/>
      <c r="M17" s="38">
        <f t="shared" si="2"/>
        <v>0</v>
      </c>
      <c r="N17" t="e">
        <f t="shared" si="3"/>
        <v>#DIV/0!</v>
      </c>
    </row>
    <row r="18" spans="1:14" ht="15.75" thickBot="1" x14ac:dyDescent="0.3">
      <c r="A18" s="1">
        <v>7</v>
      </c>
      <c r="B18" s="2"/>
      <c r="C18" s="6"/>
      <c r="D18" s="6">
        <v>0</v>
      </c>
      <c r="E18" s="4">
        <v>0</v>
      </c>
      <c r="F18" s="4">
        <v>0</v>
      </c>
      <c r="G18" s="4">
        <v>0</v>
      </c>
      <c r="H18" s="4">
        <v>0</v>
      </c>
      <c r="I18" s="8">
        <v>0</v>
      </c>
      <c r="J18" s="15" t="e">
        <f t="shared" si="0"/>
        <v>#DIV/0!</v>
      </c>
      <c r="K18" s="12">
        <f t="shared" si="1"/>
        <v>0</v>
      </c>
      <c r="L18" s="37"/>
      <c r="M18" s="38">
        <f t="shared" si="2"/>
        <v>0</v>
      </c>
      <c r="N18" t="e">
        <f t="shared" si="3"/>
        <v>#DIV/0!</v>
      </c>
    </row>
    <row r="19" spans="1:14" ht="15.75" thickBot="1" x14ac:dyDescent="0.3">
      <c r="A19" s="1">
        <v>8</v>
      </c>
      <c r="B19" s="2"/>
      <c r="C19" s="6"/>
      <c r="D19" s="6">
        <v>0</v>
      </c>
      <c r="E19" s="4">
        <v>0</v>
      </c>
      <c r="F19" s="4">
        <v>0</v>
      </c>
      <c r="G19" s="4">
        <v>0</v>
      </c>
      <c r="H19" s="4">
        <v>0</v>
      </c>
      <c r="I19" s="8">
        <v>0</v>
      </c>
      <c r="J19" s="15" t="e">
        <f t="shared" si="0"/>
        <v>#DIV/0!</v>
      </c>
      <c r="K19" s="12">
        <f t="shared" si="1"/>
        <v>0</v>
      </c>
      <c r="L19" s="37"/>
      <c r="M19" s="38">
        <f t="shared" si="2"/>
        <v>0</v>
      </c>
      <c r="N19" t="e">
        <f t="shared" si="3"/>
        <v>#DIV/0!</v>
      </c>
    </row>
    <row r="20" spans="1:14" ht="15.75" thickBot="1" x14ac:dyDescent="0.3">
      <c r="A20" s="1">
        <v>9</v>
      </c>
      <c r="B20" s="2"/>
      <c r="C20" s="6"/>
      <c r="D20" s="6">
        <v>0</v>
      </c>
      <c r="E20" s="4">
        <v>0</v>
      </c>
      <c r="F20" s="4">
        <v>0</v>
      </c>
      <c r="G20" s="4">
        <v>0</v>
      </c>
      <c r="H20" s="4">
        <v>0</v>
      </c>
      <c r="I20" s="8">
        <v>0</v>
      </c>
      <c r="J20" s="15" t="e">
        <f t="shared" si="0"/>
        <v>#DIV/0!</v>
      </c>
      <c r="K20" s="12">
        <f t="shared" si="1"/>
        <v>0</v>
      </c>
      <c r="L20" s="37"/>
      <c r="M20" s="38">
        <f t="shared" si="2"/>
        <v>0</v>
      </c>
      <c r="N20" t="e">
        <f t="shared" si="3"/>
        <v>#DIV/0!</v>
      </c>
    </row>
    <row r="21" spans="1:14" ht="15.75" thickBot="1" x14ac:dyDescent="0.3">
      <c r="A21" s="1">
        <v>10</v>
      </c>
      <c r="B21" s="2"/>
      <c r="C21" s="6"/>
      <c r="D21" s="6">
        <v>0</v>
      </c>
      <c r="E21" s="4">
        <v>0</v>
      </c>
      <c r="F21" s="4">
        <v>0</v>
      </c>
      <c r="G21" s="4">
        <v>0</v>
      </c>
      <c r="H21" s="4">
        <v>0</v>
      </c>
      <c r="I21" s="8">
        <v>0</v>
      </c>
      <c r="J21" s="15" t="e">
        <f t="shared" si="0"/>
        <v>#DIV/0!</v>
      </c>
      <c r="K21" s="12">
        <f t="shared" si="1"/>
        <v>0</v>
      </c>
      <c r="L21" s="37"/>
      <c r="M21" s="38">
        <f t="shared" si="2"/>
        <v>0</v>
      </c>
      <c r="N21" t="e">
        <f t="shared" si="3"/>
        <v>#DIV/0!</v>
      </c>
    </row>
    <row r="22" spans="1:14" ht="15.75" thickBot="1" x14ac:dyDescent="0.3">
      <c r="A22" s="1">
        <v>11</v>
      </c>
      <c r="B22" s="2"/>
      <c r="C22" s="6"/>
      <c r="D22" s="6">
        <v>0</v>
      </c>
      <c r="E22" s="4">
        <v>0</v>
      </c>
      <c r="F22" s="4">
        <v>0</v>
      </c>
      <c r="G22" s="4">
        <v>0</v>
      </c>
      <c r="H22" s="4">
        <v>0</v>
      </c>
      <c r="I22" s="8">
        <v>0</v>
      </c>
      <c r="J22" s="15" t="e">
        <f t="shared" si="0"/>
        <v>#DIV/0!</v>
      </c>
      <c r="K22" s="12">
        <f t="shared" si="1"/>
        <v>0</v>
      </c>
      <c r="L22" s="37"/>
      <c r="M22" s="38">
        <f t="shared" si="2"/>
        <v>0</v>
      </c>
      <c r="N22" t="e">
        <f t="shared" si="3"/>
        <v>#DIV/0!</v>
      </c>
    </row>
    <row r="23" spans="1:14" ht="15.75" thickBot="1" x14ac:dyDescent="0.3">
      <c r="A23" s="1">
        <v>12</v>
      </c>
      <c r="B23" s="2"/>
      <c r="C23" s="6"/>
      <c r="D23" s="6">
        <v>0</v>
      </c>
      <c r="E23" s="4">
        <v>0</v>
      </c>
      <c r="F23" s="4">
        <v>0</v>
      </c>
      <c r="G23" s="4">
        <v>0</v>
      </c>
      <c r="H23" s="4">
        <v>0</v>
      </c>
      <c r="I23" s="8">
        <v>0</v>
      </c>
      <c r="J23" s="15" t="e">
        <f t="shared" si="0"/>
        <v>#DIV/0!</v>
      </c>
      <c r="K23" s="12">
        <f t="shared" si="1"/>
        <v>0</v>
      </c>
      <c r="L23" s="37"/>
      <c r="M23" s="38">
        <f t="shared" si="2"/>
        <v>0</v>
      </c>
      <c r="N23" t="e">
        <f t="shared" si="3"/>
        <v>#DIV/0!</v>
      </c>
    </row>
    <row r="24" spans="1:14" ht="15.75" thickBot="1" x14ac:dyDescent="0.3">
      <c r="A24" s="1">
        <v>13</v>
      </c>
      <c r="B24" s="2"/>
      <c r="C24" s="6"/>
      <c r="D24" s="6">
        <v>0</v>
      </c>
      <c r="E24" s="4">
        <v>0</v>
      </c>
      <c r="F24" s="4">
        <v>0</v>
      </c>
      <c r="G24" s="4">
        <v>0</v>
      </c>
      <c r="H24" s="4">
        <v>0</v>
      </c>
      <c r="I24" s="8">
        <v>0</v>
      </c>
      <c r="J24" s="15" t="e">
        <f t="shared" si="0"/>
        <v>#DIV/0!</v>
      </c>
      <c r="K24" s="12">
        <f t="shared" si="1"/>
        <v>0</v>
      </c>
      <c r="L24" s="37"/>
      <c r="M24" s="38">
        <f t="shared" si="2"/>
        <v>0</v>
      </c>
      <c r="N24" t="e">
        <f t="shared" si="3"/>
        <v>#DIV/0!</v>
      </c>
    </row>
    <row r="25" spans="1:14" ht="15.75" thickBot="1" x14ac:dyDescent="0.3">
      <c r="A25" s="1">
        <v>14</v>
      </c>
      <c r="B25" s="2"/>
      <c r="C25" s="6"/>
      <c r="D25" s="6">
        <v>0</v>
      </c>
      <c r="E25" s="4">
        <v>0</v>
      </c>
      <c r="F25" s="4">
        <v>0</v>
      </c>
      <c r="G25" s="4">
        <v>0</v>
      </c>
      <c r="H25" s="4">
        <v>0</v>
      </c>
      <c r="I25" s="8">
        <v>0</v>
      </c>
      <c r="J25" s="15" t="e">
        <f t="shared" si="0"/>
        <v>#DIV/0!</v>
      </c>
      <c r="K25" s="12">
        <f t="shared" si="1"/>
        <v>0</v>
      </c>
      <c r="L25" s="37"/>
      <c r="M25" s="38">
        <f t="shared" si="2"/>
        <v>0</v>
      </c>
      <c r="N25" t="e">
        <f t="shared" si="3"/>
        <v>#DIV/0!</v>
      </c>
    </row>
    <row r="26" spans="1:14" ht="15.75" thickBot="1" x14ac:dyDescent="0.3">
      <c r="A26" s="1">
        <v>15</v>
      </c>
      <c r="B26" s="2"/>
      <c r="C26" s="6"/>
      <c r="D26" s="6">
        <v>0</v>
      </c>
      <c r="E26" s="4">
        <v>0</v>
      </c>
      <c r="F26" s="4">
        <v>0</v>
      </c>
      <c r="G26" s="4">
        <v>0</v>
      </c>
      <c r="H26" s="4">
        <v>0</v>
      </c>
      <c r="I26" s="8">
        <v>0</v>
      </c>
      <c r="J26" s="15" t="e">
        <f t="shared" si="0"/>
        <v>#DIV/0!</v>
      </c>
      <c r="K26" s="12">
        <f t="shared" si="1"/>
        <v>0</v>
      </c>
      <c r="L26" s="37"/>
      <c r="M26" s="38">
        <f t="shared" si="2"/>
        <v>0</v>
      </c>
      <c r="N26" t="e">
        <f t="shared" si="3"/>
        <v>#DIV/0!</v>
      </c>
    </row>
    <row r="27" spans="1:14" ht="15.75" thickBot="1" x14ac:dyDescent="0.3">
      <c r="A27" s="1">
        <v>16</v>
      </c>
      <c r="B27" s="2"/>
      <c r="C27" s="6"/>
      <c r="D27" s="6">
        <v>0</v>
      </c>
      <c r="E27" s="4">
        <v>0</v>
      </c>
      <c r="F27" s="4">
        <v>0</v>
      </c>
      <c r="G27" s="4">
        <v>0</v>
      </c>
      <c r="H27" s="4">
        <v>0</v>
      </c>
      <c r="I27" s="8">
        <v>0</v>
      </c>
      <c r="J27" s="15" t="e">
        <f t="shared" si="0"/>
        <v>#DIV/0!</v>
      </c>
      <c r="K27" s="12">
        <f t="shared" si="1"/>
        <v>0</v>
      </c>
      <c r="L27" s="37"/>
      <c r="M27" s="38">
        <f t="shared" si="2"/>
        <v>0</v>
      </c>
      <c r="N27" t="e">
        <f t="shared" si="3"/>
        <v>#DIV/0!</v>
      </c>
    </row>
    <row r="28" spans="1:14" ht="15.75" thickBot="1" x14ac:dyDescent="0.3">
      <c r="A28" s="1">
        <v>17</v>
      </c>
      <c r="B28" s="2"/>
      <c r="C28" s="6"/>
      <c r="D28" s="6">
        <v>0</v>
      </c>
      <c r="E28" s="4">
        <v>0</v>
      </c>
      <c r="F28" s="4">
        <v>0</v>
      </c>
      <c r="G28" s="4">
        <v>0</v>
      </c>
      <c r="H28" s="4">
        <v>0</v>
      </c>
      <c r="I28" s="8">
        <v>0</v>
      </c>
      <c r="J28" s="15" t="e">
        <f t="shared" si="0"/>
        <v>#DIV/0!</v>
      </c>
      <c r="K28" s="12">
        <f t="shared" si="1"/>
        <v>0</v>
      </c>
      <c r="L28" s="37"/>
      <c r="M28" s="38">
        <f t="shared" si="2"/>
        <v>0</v>
      </c>
      <c r="N28" t="e">
        <f t="shared" si="3"/>
        <v>#DIV/0!</v>
      </c>
    </row>
    <row r="29" spans="1:14" ht="15.75" thickBot="1" x14ac:dyDescent="0.3">
      <c r="A29" s="1">
        <v>18</v>
      </c>
      <c r="B29" s="2"/>
      <c r="C29" s="6"/>
      <c r="D29" s="6">
        <v>0</v>
      </c>
      <c r="E29" s="4">
        <v>0</v>
      </c>
      <c r="F29" s="4">
        <v>0</v>
      </c>
      <c r="G29" s="4">
        <v>0</v>
      </c>
      <c r="H29" s="4">
        <v>0</v>
      </c>
      <c r="I29" s="8">
        <v>0</v>
      </c>
      <c r="J29" s="15" t="e">
        <f t="shared" si="0"/>
        <v>#DIV/0!</v>
      </c>
      <c r="K29" s="12">
        <f t="shared" si="1"/>
        <v>0</v>
      </c>
      <c r="L29" s="37"/>
      <c r="M29" s="38">
        <f t="shared" si="2"/>
        <v>0</v>
      </c>
      <c r="N29" t="e">
        <f t="shared" si="3"/>
        <v>#DIV/0!</v>
      </c>
    </row>
    <row r="30" spans="1:14" ht="15.75" thickBot="1" x14ac:dyDescent="0.3">
      <c r="A30" s="1">
        <v>19</v>
      </c>
      <c r="B30" s="2"/>
      <c r="C30" s="6"/>
      <c r="D30" s="6">
        <v>0</v>
      </c>
      <c r="E30" s="4">
        <v>0</v>
      </c>
      <c r="F30" s="4">
        <v>0</v>
      </c>
      <c r="G30" s="4">
        <v>0</v>
      </c>
      <c r="H30" s="4">
        <v>0</v>
      </c>
      <c r="I30" s="8">
        <v>0</v>
      </c>
      <c r="J30" s="15" t="e">
        <f t="shared" si="0"/>
        <v>#DIV/0!</v>
      </c>
      <c r="K30" s="12">
        <f t="shared" si="1"/>
        <v>0</v>
      </c>
      <c r="L30" s="37"/>
      <c r="M30" s="38">
        <f t="shared" si="2"/>
        <v>0</v>
      </c>
      <c r="N30" t="e">
        <f t="shared" si="3"/>
        <v>#DIV/0!</v>
      </c>
    </row>
    <row r="31" spans="1:14" ht="15.75" thickBot="1" x14ac:dyDescent="0.3">
      <c r="A31" s="1" t="s">
        <v>22</v>
      </c>
      <c r="B31" s="2"/>
      <c r="C31" s="6"/>
      <c r="D31" s="6">
        <v>0</v>
      </c>
      <c r="E31" s="4">
        <v>0</v>
      </c>
      <c r="F31" s="4">
        <v>0</v>
      </c>
      <c r="G31" s="4">
        <v>0</v>
      </c>
      <c r="H31" s="4">
        <v>0</v>
      </c>
      <c r="I31" s="8">
        <v>0</v>
      </c>
      <c r="J31" s="15" t="e">
        <f t="shared" si="0"/>
        <v>#DIV/0!</v>
      </c>
      <c r="K31" s="12">
        <f t="shared" si="1"/>
        <v>0</v>
      </c>
      <c r="L31" s="37"/>
      <c r="M31" s="38">
        <f t="shared" si="2"/>
        <v>0</v>
      </c>
      <c r="N31" t="e">
        <f t="shared" si="3"/>
        <v>#DIV/0!</v>
      </c>
    </row>
    <row r="32" spans="1:14" ht="15.75" thickBot="1" x14ac:dyDescent="0.3">
      <c r="A32" s="5"/>
      <c r="B32" s="5" t="s">
        <v>12</v>
      </c>
      <c r="C32" s="6" t="s">
        <v>13</v>
      </c>
      <c r="D32" s="5">
        <f>SUM(D12:D31)</f>
        <v>4</v>
      </c>
      <c r="E32" s="5"/>
      <c r="F32" s="5"/>
      <c r="G32" s="5"/>
      <c r="H32" s="5"/>
      <c r="I32" s="9"/>
      <c r="J32" s="14"/>
      <c r="K32" s="13"/>
      <c r="L32" s="23"/>
      <c r="M32" s="26">
        <f>SUM(M12:M31)</f>
        <v>31626</v>
      </c>
    </row>
    <row r="33" spans="1:11" x14ac:dyDescent="0.25">
      <c r="B33" s="25" t="s">
        <v>41</v>
      </c>
      <c r="F33" s="27">
        <f>M32</f>
        <v>31626</v>
      </c>
    </row>
    <row r="34" spans="1:11" ht="28.5" customHeight="1" x14ac:dyDescent="0.25">
      <c r="A34" t="s">
        <v>20</v>
      </c>
      <c r="B34" t="s">
        <v>27</v>
      </c>
    </row>
    <row r="35" spans="1:11" ht="34.5" customHeight="1" x14ac:dyDescent="0.25">
      <c r="B35" s="43" t="s">
        <v>28</v>
      </c>
      <c r="C35" s="43"/>
      <c r="D35" s="43"/>
      <c r="E35" s="43"/>
      <c r="F35" s="43"/>
      <c r="G35" s="43"/>
      <c r="H35" s="43"/>
      <c r="I35" s="43"/>
      <c r="J35" s="43"/>
      <c r="K35" s="43"/>
    </row>
    <row r="37" spans="1:11" x14ac:dyDescent="0.25">
      <c r="A37" t="s">
        <v>24</v>
      </c>
      <c r="B37" t="s">
        <v>33</v>
      </c>
    </row>
    <row r="38" spans="1:11" x14ac:dyDescent="0.25">
      <c r="B38" t="s">
        <v>26</v>
      </c>
    </row>
    <row r="39" spans="1:11" x14ac:dyDescent="0.25">
      <c r="B39" t="s">
        <v>25</v>
      </c>
    </row>
    <row r="41" spans="1:11" x14ac:dyDescent="0.25">
      <c r="B41" t="s">
        <v>34</v>
      </c>
    </row>
    <row r="42" spans="1:11" x14ac:dyDescent="0.25">
      <c r="B42" t="s">
        <v>38</v>
      </c>
    </row>
  </sheetData>
  <mergeCells count="19">
    <mergeCell ref="B35:K35"/>
    <mergeCell ref="M8:M11"/>
    <mergeCell ref="E10:E11"/>
    <mergeCell ref="F10:F11"/>
    <mergeCell ref="G10:G11"/>
    <mergeCell ref="H10:H11"/>
    <mergeCell ref="I10:I11"/>
    <mergeCell ref="E9:I9"/>
    <mergeCell ref="E8:I8"/>
    <mergeCell ref="K8:K11"/>
    <mergeCell ref="C8:C11"/>
    <mergeCell ref="D8:D11"/>
    <mergeCell ref="J8:J11"/>
    <mergeCell ref="A3:M3"/>
    <mergeCell ref="A4:M4"/>
    <mergeCell ref="A6:M6"/>
    <mergeCell ref="L8:L11"/>
    <mergeCell ref="A8:A11"/>
    <mergeCell ref="B8:B11"/>
  </mergeCells>
  <conditionalFormatting sqref="J12:J31">
    <cfRule type="cellIs" dxfId="2" priority="3" operator="greaterThan">
      <formula>30</formula>
    </cfRule>
  </conditionalFormatting>
  <conditionalFormatting sqref="E14:I31">
    <cfRule type="cellIs" dxfId="1" priority="2" operator="equal">
      <formula>0</formula>
    </cfRule>
  </conditionalFormatting>
  <conditionalFormatting sqref="N12:N31">
    <cfRule type="containsText" dxfId="0" priority="1" operator="containsText" text="НЕОДНОРОДНЫЕ">
      <formula>NOT(ISERROR(SEARCH("НЕОДНОРОДНЫЕ",N12)))</formula>
    </cfRule>
  </conditionalFormatting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для двух</vt:lpstr>
      <vt:lpstr>для трех</vt:lpstr>
      <vt:lpstr>для четырех</vt:lpstr>
      <vt:lpstr>для пяти</vt:lpstr>
      <vt:lpstr>'для двух'!Область_печати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Седьюрова Галина Александровна</dc:creator>
  <cp:lastModifiedBy>User</cp:lastModifiedBy>
  <cp:lastPrinted>2015-04-02T03:36:40Z</cp:lastPrinted>
  <dcterms:created xsi:type="dcterms:W3CDTF">2014-01-28T06:59:46Z</dcterms:created>
  <dcterms:modified xsi:type="dcterms:W3CDTF">2015-05-13T00:31:33Z</dcterms:modified>
</cp:coreProperties>
</file>